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DieseArbeitsmappe"/>
  <mc:AlternateContent xmlns:mc="http://schemas.openxmlformats.org/markup-compatibility/2006">
    <mc:Choice Requires="x15">
      <x15ac:absPath xmlns:x15ac="http://schemas.microsoft.com/office/spreadsheetml/2010/11/ac" url="C:\Users\Medion\Documents\Sport\Spieljahr 22-23\"/>
    </mc:Choice>
  </mc:AlternateContent>
  <bookViews>
    <workbookView xWindow="0" yWindow="0" windowWidth="24000" windowHeight="9285"/>
  </bookViews>
  <sheets>
    <sheet name="Abrechnung" sheetId="2" r:id="rId1"/>
    <sheet name="Auswertung" sheetId="3" state="hidden" r:id="rId2"/>
    <sheet name="Merkblatt" sheetId="4" r:id="rId3"/>
  </sheets>
  <definedNames>
    <definedName name="_xlnm.Print_Area" localSheetId="0">Abrechnung!$A$1:$K$62</definedName>
    <definedName name="_xlnm.Print_Area" localSheetId="2">Merkblatt!$A$1:$F$66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 i="3" l="1"/>
  <c r="A31" i="3"/>
  <c r="A11" i="3"/>
  <c r="F37" i="2"/>
  <c r="A51" i="2" s="1"/>
  <c r="A50" i="2"/>
  <c r="A49" i="2"/>
  <c r="A47" i="2"/>
  <c r="A45" i="2"/>
  <c r="A43" i="2"/>
  <c r="A42" i="2"/>
  <c r="A41" i="2"/>
  <c r="A40" i="2"/>
  <c r="A39" i="2"/>
  <c r="A41" i="3"/>
  <c r="A47" i="3" s="1"/>
  <c r="E62" i="2" s="1"/>
  <c r="A37" i="3"/>
  <c r="G44" i="2"/>
  <c r="H46" i="2"/>
  <c r="I42" i="2"/>
  <c r="J53" i="2"/>
  <c r="K53" i="2"/>
  <c r="H37" i="2"/>
  <c r="G37" i="2"/>
  <c r="I37" i="2"/>
  <c r="C16" i="3"/>
  <c r="A61" i="2"/>
  <c r="E20" i="3"/>
  <c r="E21" i="3"/>
  <c r="E19" i="3"/>
  <c r="A38" i="2"/>
  <c r="A35" i="3"/>
  <c r="E16" i="3"/>
  <c r="G16" i="3"/>
  <c r="G27" i="2"/>
  <c r="G4" i="3"/>
  <c r="F4" i="3"/>
  <c r="E4" i="3"/>
  <c r="D4" i="3"/>
  <c r="A4" i="3"/>
  <c r="B4" i="3"/>
  <c r="H4" i="3"/>
  <c r="C4" i="3"/>
  <c r="E11" i="3"/>
  <c r="I16" i="2"/>
  <c r="B11" i="3"/>
  <c r="D11" i="3"/>
  <c r="A14" i="2"/>
  <c r="M8" i="3" l="1"/>
  <c r="M10" i="3" l="1"/>
  <c r="M12" i="3" s="1"/>
  <c r="E40" i="2" s="1"/>
  <c r="I40" i="2" s="1"/>
  <c r="I53" i="2" s="1"/>
  <c r="E38" i="2"/>
  <c r="F38" i="2" l="1"/>
  <c r="E39" i="2"/>
  <c r="E47" i="2" s="1"/>
  <c r="E49" i="2" s="1"/>
  <c r="E51" i="2" l="1"/>
  <c r="F51" i="2" s="1"/>
  <c r="F53" i="2" s="1"/>
  <c r="D62" i="2" s="1"/>
  <c r="E50" i="2"/>
  <c r="H50" i="2" s="1"/>
  <c r="H53" i="2" s="1"/>
  <c r="G49" i="2"/>
  <c r="G53" i="2" s="1"/>
</calcChain>
</file>

<file path=xl/sharedStrings.xml><?xml version="1.0" encoding="utf-8"?>
<sst xmlns="http://schemas.openxmlformats.org/spreadsheetml/2006/main" count="117" uniqueCount="110">
  <si>
    <t>Fussball- und Leichtathletikverband Westfalen e. V.</t>
  </si>
  <si>
    <t>Abrechnung von Entscheidungs- und Wiederholungsspielen (§70 SpO/WFLV)</t>
  </si>
  <si>
    <t>(zutreffendes bitte ankreuzen)</t>
  </si>
  <si>
    <t>Entscheidungsspiel (Kreis)</t>
  </si>
  <si>
    <t>Herren</t>
  </si>
  <si>
    <t>B-Junioren</t>
  </si>
  <si>
    <t>Frauen</t>
  </si>
  <si>
    <t>C-Junioren</t>
  </si>
  <si>
    <t>Entscheidungsspiel (Verband)</t>
  </si>
  <si>
    <t>Alte Herren</t>
  </si>
  <si>
    <t>D-Junioren</t>
  </si>
  <si>
    <t>A-Junioren</t>
  </si>
  <si>
    <t>B-Juniorinnen</t>
  </si>
  <si>
    <t>Spielklasse:</t>
  </si>
  <si>
    <t>Datum des Spiels:</t>
  </si>
  <si>
    <t>Angaben zur Umsatzsteuerpflicht des Ausrichters (siehe Merkblatt):</t>
  </si>
  <si>
    <t>Heimverein:</t>
  </si>
  <si>
    <t>Gastverein:</t>
  </si>
  <si>
    <t>Da der Verband/Kreis Ausrichter dieser Veranstaltung ist, besteht Umsatzsteuerpflicht. Der FLVW führt die Umsatzsteuer entsprechend seinen Verpflichtungen an das Finanzamt ab. Die anteiligen Einnahmen der beteiligten Vereine sind daher nicht steuerbar (siehe auch Merkblatt).</t>
  </si>
  <si>
    <t>Spielort (Platzverein):</t>
  </si>
  <si>
    <t>Ausrichtender Kreis/Verband:</t>
  </si>
  <si>
    <t>Spieleinnahme (Brutto)</t>
  </si>
  <si>
    <t>(Fahrtkosten für 18 Personen (billigstes Beförderungsmittel)</t>
  </si>
  <si>
    <t>Unterschrift Heimmannschaft</t>
  </si>
  <si>
    <t>Unterschrift Gastmannschaft</t>
  </si>
  <si>
    <t>Die Abrechnung ist von den beteiligten Vereinen gemeinsam durchzuführen und zu unterschreiben.</t>
  </si>
  <si>
    <t>Die Spielabrechnungen sind innerhalb von 5 Tagen durch den Platzverein, nach dem Spiel zu senden an:</t>
  </si>
  <si>
    <t>Die Verbandsabgaben in Höhe von</t>
  </si>
  <si>
    <t>A-Jun</t>
  </si>
  <si>
    <t>B-Jun</t>
  </si>
  <si>
    <t>C-Jun</t>
  </si>
  <si>
    <t>D-Jun</t>
  </si>
  <si>
    <t>Spieleinnahme</t>
  </si>
  <si>
    <t>Umsatzsteuer</t>
  </si>
  <si>
    <t>Kreispokal</t>
  </si>
  <si>
    <t>Verbandspokal</t>
  </si>
  <si>
    <t>Summe Pokal</t>
  </si>
  <si>
    <t>Summe AK</t>
  </si>
  <si>
    <t>Fahrtkosten km</t>
  </si>
  <si>
    <t>Spieleinnahme Netto</t>
  </si>
  <si>
    <t>Platzgestellung</t>
  </si>
  <si>
    <t>Umsatzsteuer 0%</t>
  </si>
  <si>
    <t>Umsatzsteuer 19%</t>
  </si>
  <si>
    <t>Umsatzsteuer 7%</t>
  </si>
  <si>
    <t>Summe Ust</t>
  </si>
  <si>
    <t>Heimverein</t>
  </si>
  <si>
    <t>Gastverein</t>
  </si>
  <si>
    <t>Steuersätze</t>
  </si>
  <si>
    <t>Verbandsabgabe</t>
  </si>
  <si>
    <t>Brutto</t>
  </si>
  <si>
    <t>Bitte Überprüfen Sie Ihre Eingaben (es handelt sich entweder um ein Entscheidungsspiel auf Verbands- oder auf Kreisebene).</t>
  </si>
  <si>
    <t>Bitte Überprüfen Sie Ihre Eingaben (es kann nur eine Altesklasse pro Abrechnungsblatt abgerechnet werden).</t>
  </si>
  <si>
    <t>Bitte Überprüfen Sie Ihre Eingaben zur Umsatzsteuerpflicht</t>
  </si>
  <si>
    <t>keine Umsatzsteuer</t>
  </si>
  <si>
    <t>FLVW, Verbandsgeschäftsstelle, Jakob-Koenen-Str. 2, 59174 Kamen</t>
  </si>
  <si>
    <t>den FLVW, Sparkasse Kamen, BLZ 443 513 80, Kontonummer 5 003 421</t>
  </si>
  <si>
    <t xml:space="preserve">sind innerhalb von 8 Tagen durch den Platzverein an </t>
  </si>
  <si>
    <t>Besonderheiten bei Spielen mit Einnahmeteilung</t>
  </si>
  <si>
    <t>Bei Sportveranstaltungen auf eigenem Platz ist der Platzverein als Unternehmer anzusehen</t>
  </si>
  <si>
    <t>und mit den gesamten Veranstaltungseinnahmen zur USt heranzuziehen. Ist</t>
  </si>
  <si>
    <t>der Platzverein nicht umsatzsteuerpflichtig (z. B. Kleinunternehmer gem. § 19 UStG),</t>
  </si>
  <si>
    <t>entfällt die Umsatzsteuerpflicht aus diesen Veranstaltungseinnahmen auch für den</t>
  </si>
  <si>
    <t>beteiligten Gastverein. Der Gastverein hat die ihm aus dieser Veranstaltung zufließenden</t>
  </si>
  <si>
    <t>Beträge also nicht der USt zu unterwerfen (Abschnitt 16 Abs. 6 UStR).</t>
  </si>
  <si>
    <t>Bei Sportveranstaltungen auf fremdem Platz hat der mit der Durchführung der</t>
  </si>
  <si>
    <t>Veranstaltung und insbesondere mit der Erledigung der Kassengeschäfte und der</t>
  </si>
  <si>
    <t>Abrechnung beauftragte Verein als Unternehmer die gesamten Veranstaltungseinnahmen</t>
  </si>
  <si>
    <t>der USt zu unterwerfen, während der andere Verein den an ihn ausgezahlten</t>
  </si>
  <si>
    <t>Einnahmeanteil nicht der USt zu unterwerfen hat.</t>
  </si>
  <si>
    <t>Nach diesen Grundsätzen ist auch zu verfahren, wenn bei Sportveranstaltungen</t>
  </si>
  <si>
    <t>nicht einer der beteiligten Vereine, sondern der jeweilige Verband als Veranstalter</t>
  </si>
  <si>
    <t>auftritt. Das bedeutet, dass der veranstaltende Verband die Gesamteinnahmen</t>
  </si>
  <si>
    <t>versteuert, während die Einnahmeanteile (ohne USt) der beteiligten Vereine nicht</t>
  </si>
  <si>
    <t>der USt unterworfen werden (Abschnitt 16 Abs. 6 UStR).</t>
  </si>
  <si>
    <t>Höhe der Umsatzsteuersätze</t>
  </si>
  <si>
    <t>Die USt wird von der Bemessungsgrundlage nach unterschiedlichen Steuersätzen</t>
  </si>
  <si>
    <t>berechnet (§ 12 Abs. 1 und Abs. 2 UStG):</t>
  </si>
  <si>
    <t>a) der Regelsteuersatz beträgt ab 01.01.2007: 19 % (bis zum 31.12.2006: 16 %)</t>
  </si>
  <si>
    <t>Bei einem gemeinnützigen Verein unterliegen grundsätzlich nur die Umsätze</t>
  </si>
  <si>
    <t>dem Regelsteuersatz von 19 %, die im Rahmen eines steuerpflichtigen wirtschaftlichen</t>
  </si>
  <si>
    <t>Geschäftsbetriebes ausgeführt werden. Maßgebend für die Beurteilung</t>
  </si>
  <si>
    <t>des USt- Satzes ist die körperschaftsteuerliche Einordnung.</t>
  </si>
  <si>
    <t>b) Ermäßigter Steuersatz 7 % für bestimmte in § 12 Abs. 2 UStG aufgeführte Umsätze.</t>
  </si>
  <si>
    <t>Hierunter fallen auch Leistungen gemeinnütziger Vereine, die in der Vermögensverwaltung</t>
  </si>
  <si>
    <t>und im Zweckbetrieb erzielt werden (§ 12 Abs. 2 Nr. 8 UStG</t>
  </si>
  <si>
    <t>wurde ergänzt durch Art. 7 Nr. 5 Jahressteuergesetz 2007, siehe auch BMFSchreiben</t>
  </si>
  <si>
    <t>vom 09.02.2007, BStBl I S. 218).</t>
  </si>
  <si>
    <t>Die Steuerermäßigung gilt nicht für die Leistungen, die im Rahmen eines wirtschaftlichen</t>
  </si>
  <si>
    <t>Geschäftsbetriebes ausgeführt werden. Durch das Jahressteuergesetz</t>
  </si>
  <si>
    <t>2007 vom 13.12.2006 wurde auch § 12 Abs. 2 Nr. 8 Buchst. a UStG dahingehend</t>
  </si>
  <si>
    <t>ergänzt, dass für Leistungen, die im Rahmen eines Zweckbetriebs ausgeführt</t>
  </si>
  <si>
    <t>werden, der ermäßigte Steuersatz nur gilt, wenn der Zweckbetrieb nicht</t>
  </si>
  <si>
    <t>in erster Linie der Erzielung zusätzlicher Einnahmen durch die Ausführung von</t>
  </si>
  <si>
    <t>Umsätzen dient, die in unmittelbarem Wettbewerb mit dem allgemeinen Steuersatz</t>
  </si>
  <si>
    <t>unterliegenden Leistungen anderer Unternehmer ausgeführt werden.</t>
  </si>
  <si>
    <t>Der ermäßigte Steuersatz gilt auch für Vereine, die mit Leistungen zu anderen</t>
  </si>
  <si>
    <t>Anbietern in Wettbewerb treten, die aber mit diesen Leistungen in den §§</t>
  </si>
  <si>
    <t>66 bis 68 AO bezeichneten Zweckbetriebe ihre steuerbegünstigten satzungsmäßigen</t>
  </si>
  <si>
    <t>Zwecke selbst verwirklichen (§ 12 Abs. 2 Nr. 8a UStG und Abschnitt</t>
  </si>
  <si>
    <t>170 Abs. 8 und 11 UStR).</t>
  </si>
  <si>
    <t>Im Fall der unentgeltlichen Wertabgabe (Wertabgabebesteuerung gem. § 3 Abs.</t>
  </si>
  <si>
    <t>1b und 9a UStG) an den eigenen nichtunternehmerischen Bereich ist der ermäßigte</t>
  </si>
  <si>
    <t>Steuersatz nach § 12 Abs. 2 Nr. 8 a UStG (7 %) anzuwenden (Abschnitt 170</t>
  </si>
  <si>
    <t>Abs. 1 Satz 6 und Abschnitt 24a Abs. 2 UStR).</t>
  </si>
  <si>
    <t>Einnahmen aus sportlichen Veranstaltungen:</t>
  </si>
  <si>
    <t>– Einnahmen bis 35.000 ¤ p. a. im Zweckbetrieb: 7 % USt</t>
  </si>
  <si>
    <t>– Einnahmen über 35.000 ¤ p. a.</t>
  </si>
  <si>
    <t>und Option nach § 67a AO = keine bez. Sportler: 7 % USt</t>
  </si>
  <si>
    <t>ohne Option nach § 67a AO, = stpfl. WiGB : 19 % USt</t>
  </si>
  <si>
    <t>Quelle: DFB Steuerhandbuch 2009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</si>
</sst>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 &quot;€&quot;"/>
  </numFmts>
  <fonts count="12" x14ac:knownFonts="1">
    <font>
      <sz val="10"/>
      <name val="Arial"/>
    </font>
    <font>
      <sz val="10"/>
      <name val="Arial"/>
    </font>
    <font>
      <b/>
      <sz val="12"/>
      <name val="Arial"/>
      <family val="2"/>
    </font>
    <font>
      <b/>
      <sz val="26"/>
      <name val="Arial"/>
      <family val="2"/>
    </font>
    <font>
      <sz val="8"/>
      <name val="Arial"/>
    </font>
    <font>
      <b/>
      <sz val="10"/>
      <name val="Arial"/>
      <family val="2"/>
    </font>
    <font>
      <b/>
      <sz val="10"/>
      <color indexed="10"/>
      <name val="Arial"/>
      <family val="2"/>
    </font>
    <font>
      <sz val="10"/>
      <name val="Arial"/>
      <family val="2"/>
    </font>
    <font>
      <b/>
      <sz val="28"/>
      <name val="Arial"/>
      <family val="2"/>
    </font>
    <font>
      <b/>
      <sz val="8"/>
      <name val="Arial"/>
      <family val="2"/>
    </font>
    <font>
      <b/>
      <u/>
      <sz val="16"/>
      <name val="Arial"/>
      <family val="2"/>
    </font>
    <font>
      <b/>
      <sz val="8.5"/>
      <name val="Arial"/>
      <family val="2"/>
    </font>
  </fonts>
  <fills count="3">
    <fill>
      <patternFill patternType="none"/>
    </fill>
    <fill>
      <patternFill patternType="gray125"/>
    </fill>
    <fill>
      <patternFill patternType="solid">
        <fgColor indexed="22"/>
        <bgColor indexed="64"/>
      </patternFill>
    </fill>
  </fills>
  <borders count="17">
    <border>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top style="thin">
        <color indexed="64"/>
      </top>
      <bottom style="double">
        <color indexed="64"/>
      </bottom>
      <diagonal/>
    </border>
    <border>
      <left/>
      <right/>
      <top/>
      <bottom style="double">
        <color indexed="64"/>
      </bottom>
      <diagonal/>
    </border>
    <border>
      <left style="medium">
        <color indexed="64"/>
      </left>
      <right/>
      <top style="thin">
        <color indexed="64"/>
      </top>
      <bottom style="double">
        <color indexed="64"/>
      </bottom>
      <diagonal/>
    </border>
    <border>
      <left style="medium">
        <color indexed="64"/>
      </left>
      <right/>
      <top/>
      <bottom style="thin">
        <color indexed="64"/>
      </bottom>
      <diagonal/>
    </border>
    <border>
      <left/>
      <right style="medium">
        <color indexed="64"/>
      </right>
      <top style="thin">
        <color indexed="64"/>
      </top>
      <bottom style="double">
        <color indexed="64"/>
      </bottom>
      <diagonal/>
    </border>
    <border>
      <left/>
      <right style="medium">
        <color indexed="64"/>
      </right>
      <top/>
      <bottom style="thin">
        <color indexed="64"/>
      </bottom>
      <diagonal/>
    </border>
    <border>
      <left/>
      <right style="medium">
        <color indexed="64"/>
      </right>
      <top/>
      <bottom style="double">
        <color indexed="64"/>
      </bottom>
      <diagonal/>
    </border>
    <border>
      <left/>
      <right style="medium">
        <color indexed="64"/>
      </right>
      <top style="double">
        <color indexed="64"/>
      </top>
      <bottom style="double">
        <color indexed="64"/>
      </bottom>
      <diagonal/>
    </border>
    <border>
      <left/>
      <right style="medium">
        <color indexed="64"/>
      </right>
      <top style="thin">
        <color indexed="64"/>
      </top>
      <bottom style="thin">
        <color indexed="64"/>
      </bottom>
      <diagonal/>
    </border>
    <border>
      <left/>
      <right/>
      <top style="thin">
        <color indexed="64"/>
      </top>
      <bottom/>
      <diagonal/>
    </border>
    <border>
      <left style="medium">
        <color indexed="64"/>
      </left>
      <right/>
      <top/>
      <bottom style="double">
        <color indexed="64"/>
      </bottom>
      <diagonal/>
    </border>
    <border>
      <left style="medium">
        <color indexed="64"/>
      </left>
      <right/>
      <top/>
      <bottom style="thick">
        <color indexed="64"/>
      </bottom>
      <diagonal/>
    </border>
    <border>
      <left/>
      <right/>
      <top/>
      <bottom style="thick">
        <color indexed="64"/>
      </bottom>
      <diagonal/>
    </border>
  </borders>
  <cellStyleXfs count="1">
    <xf numFmtId="0" fontId="0" fillId="0" borderId="0"/>
  </cellStyleXfs>
  <cellXfs count="68">
    <xf numFmtId="0" fontId="0" fillId="0" borderId="0" xfId="0"/>
    <xf numFmtId="0" fontId="0" fillId="0" borderId="1" xfId="0" applyBorder="1"/>
    <xf numFmtId="0" fontId="2" fillId="0" borderId="0" xfId="0" applyFont="1"/>
    <xf numFmtId="0" fontId="3" fillId="0" borderId="0" xfId="0" applyFont="1" applyAlignment="1">
      <alignment horizontal="center" vertical="center" wrapText="1"/>
    </xf>
    <xf numFmtId="0" fontId="5" fillId="0" borderId="0" xfId="0" applyFont="1" applyAlignment="1">
      <alignment vertical="center"/>
    </xf>
    <xf numFmtId="0" fontId="5" fillId="0" borderId="0" xfId="0" applyFont="1"/>
    <xf numFmtId="0" fontId="0" fillId="2" borderId="2" xfId="0" applyFill="1" applyBorder="1"/>
    <xf numFmtId="0" fontId="7" fillId="0" borderId="0" xfId="0" applyFont="1"/>
    <xf numFmtId="0" fontId="1" fillId="2" borderId="2" xfId="0" applyFont="1" applyFill="1" applyBorder="1"/>
    <xf numFmtId="0" fontId="0" fillId="2" borderId="0" xfId="0" applyFill="1"/>
    <xf numFmtId="0" fontId="5" fillId="2" borderId="3" xfId="0" applyFont="1" applyFill="1" applyBorder="1" applyAlignment="1">
      <alignment vertical="center"/>
    </xf>
    <xf numFmtId="0" fontId="5" fillId="2" borderId="0" xfId="0" applyFont="1" applyFill="1" applyAlignment="1">
      <alignment vertical="center"/>
    </xf>
    <xf numFmtId="0" fontId="5" fillId="0" borderId="3" xfId="0" applyFont="1" applyBorder="1" applyAlignment="1">
      <alignment vertical="center"/>
    </xf>
    <xf numFmtId="165" fontId="5" fillId="0" borderId="0" xfId="0" applyNumberFormat="1" applyFont="1" applyAlignment="1">
      <alignment vertical="center"/>
    </xf>
    <xf numFmtId="165" fontId="0" fillId="0" borderId="0" xfId="0" applyNumberFormat="1"/>
    <xf numFmtId="165" fontId="5" fillId="0" borderId="2" xfId="0" applyNumberFormat="1" applyFont="1" applyBorder="1" applyAlignment="1">
      <alignment vertical="center"/>
    </xf>
    <xf numFmtId="0" fontId="0" fillId="0" borderId="0" xfId="0" applyAlignment="1">
      <alignment vertical="center"/>
    </xf>
    <xf numFmtId="165" fontId="5" fillId="0" borderId="4" xfId="0" applyNumberFormat="1" applyFont="1" applyBorder="1" applyAlignment="1">
      <alignment vertical="center"/>
    </xf>
    <xf numFmtId="0" fontId="5" fillId="0" borderId="0" xfId="0" applyFont="1" applyBorder="1" applyAlignment="1">
      <alignment vertical="center"/>
    </xf>
    <xf numFmtId="165" fontId="5" fillId="0" borderId="0" xfId="0" applyNumberFormat="1" applyFont="1" applyBorder="1" applyAlignment="1">
      <alignment vertical="center"/>
    </xf>
    <xf numFmtId="0" fontId="5" fillId="0" borderId="0" xfId="0" applyFont="1" applyAlignment="1">
      <alignment vertical="center" wrapText="1"/>
    </xf>
    <xf numFmtId="165" fontId="5" fillId="0" borderId="5" xfId="0" applyNumberFormat="1" applyFont="1" applyBorder="1" applyAlignment="1">
      <alignment horizontal="center" vertical="center" wrapText="1"/>
    </xf>
    <xf numFmtId="0" fontId="0" fillId="0" borderId="0" xfId="0" applyBorder="1"/>
    <xf numFmtId="0" fontId="2" fillId="2" borderId="0" xfId="0" applyFont="1" applyFill="1"/>
    <xf numFmtId="0" fontId="0" fillId="0" borderId="2" xfId="0" applyBorder="1" applyAlignment="1">
      <alignment vertical="center"/>
    </xf>
    <xf numFmtId="165" fontId="5" fillId="0" borderId="3" xfId="0" applyNumberFormat="1" applyFont="1" applyBorder="1" applyAlignment="1">
      <alignment vertical="center"/>
    </xf>
    <xf numFmtId="165" fontId="5" fillId="0" borderId="6" xfId="0" applyNumberFormat="1" applyFont="1" applyBorder="1" applyAlignment="1">
      <alignment vertical="center"/>
    </xf>
    <xf numFmtId="0" fontId="9" fillId="2" borderId="7" xfId="0" applyFont="1" applyFill="1" applyBorder="1" applyAlignment="1">
      <alignment horizontal="center" vertical="center" wrapText="1"/>
    </xf>
    <xf numFmtId="0" fontId="0" fillId="0" borderId="0" xfId="0" applyBorder="1" applyAlignment="1">
      <alignment vertical="center"/>
    </xf>
    <xf numFmtId="0" fontId="7" fillId="2" borderId="0" xfId="0" applyFont="1" applyFill="1" applyBorder="1"/>
    <xf numFmtId="165" fontId="5" fillId="0" borderId="8" xfId="0" applyNumberFormat="1" applyFont="1" applyBorder="1" applyAlignment="1">
      <alignment vertical="center"/>
    </xf>
    <xf numFmtId="165" fontId="5" fillId="0" borderId="0" xfId="0" applyNumberFormat="1" applyFont="1" applyAlignment="1" applyProtection="1">
      <alignment vertical="center"/>
    </xf>
    <xf numFmtId="165" fontId="5" fillId="0" borderId="9" xfId="0" applyNumberFormat="1" applyFont="1" applyBorder="1" applyAlignment="1" applyProtection="1">
      <alignment vertical="center"/>
      <protection locked="0"/>
    </xf>
    <xf numFmtId="165" fontId="5" fillId="0" borderId="7" xfId="0" applyNumberFormat="1" applyFont="1" applyBorder="1" applyAlignment="1">
      <alignment vertical="center"/>
    </xf>
    <xf numFmtId="165" fontId="5" fillId="0" borderId="10" xfId="0" applyNumberFormat="1" applyFont="1" applyBorder="1" applyAlignment="1">
      <alignment vertical="center"/>
    </xf>
    <xf numFmtId="165" fontId="5" fillId="0" borderId="11" xfId="0" applyNumberFormat="1" applyFont="1" applyBorder="1" applyAlignment="1">
      <alignment vertical="center"/>
    </xf>
    <xf numFmtId="0" fontId="9" fillId="2" borderId="0" xfId="0" applyFont="1" applyFill="1" applyBorder="1" applyAlignment="1">
      <alignment horizontal="center" vertical="center" wrapText="1"/>
    </xf>
    <xf numFmtId="165" fontId="5" fillId="0" borderId="12" xfId="0" applyNumberFormat="1" applyFont="1" applyBorder="1" applyAlignment="1" applyProtection="1">
      <alignment vertical="center"/>
      <protection locked="0"/>
    </xf>
    <xf numFmtId="165" fontId="5" fillId="0" borderId="12" xfId="0" applyNumberFormat="1" applyFont="1" applyBorder="1" applyAlignment="1">
      <alignment vertical="center"/>
    </xf>
    <xf numFmtId="165" fontId="5" fillId="0" borderId="13" xfId="0" applyNumberFormat="1" applyFont="1" applyBorder="1" applyAlignment="1">
      <alignment vertical="center"/>
    </xf>
    <xf numFmtId="165" fontId="5" fillId="0" borderId="14" xfId="0" applyNumberFormat="1" applyFont="1" applyBorder="1" applyAlignment="1">
      <alignment vertical="center"/>
    </xf>
    <xf numFmtId="165" fontId="5" fillId="0" borderId="5" xfId="0" applyNumberFormat="1" applyFont="1" applyBorder="1" applyAlignment="1">
      <alignment vertical="center"/>
    </xf>
    <xf numFmtId="165" fontId="5" fillId="0" borderId="15" xfId="0" applyNumberFormat="1" applyFont="1" applyBorder="1" applyAlignment="1">
      <alignment vertical="center"/>
    </xf>
    <xf numFmtId="165" fontId="5" fillId="0" borderId="16" xfId="0" applyNumberFormat="1" applyFont="1" applyBorder="1" applyAlignment="1">
      <alignment vertical="center"/>
    </xf>
    <xf numFmtId="0" fontId="0" fillId="0" borderId="0" xfId="0" applyAlignment="1">
      <alignment horizontal="center"/>
    </xf>
    <xf numFmtId="0" fontId="5" fillId="0" borderId="0" xfId="0" applyFont="1" applyFill="1" applyBorder="1" applyAlignment="1">
      <alignment horizontal="left" vertical="center"/>
    </xf>
    <xf numFmtId="0" fontId="5" fillId="0" borderId="0" xfId="0" applyFont="1" applyAlignment="1">
      <alignment horizontal="left" vertical="center"/>
    </xf>
    <xf numFmtId="0" fontId="5" fillId="2" borderId="0" xfId="0" applyFont="1" applyFill="1" applyBorder="1" applyAlignment="1">
      <alignment horizontal="left" vertical="center"/>
    </xf>
    <xf numFmtId="0" fontId="5" fillId="0" borderId="0" xfId="0" applyFont="1" applyFill="1" applyAlignment="1">
      <alignment horizontal="left" vertical="center"/>
    </xf>
    <xf numFmtId="0" fontId="5" fillId="0" borderId="3" xfId="0" applyFont="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Alignment="1">
      <alignment horizontal="left" vertical="center" wrapText="1"/>
    </xf>
    <xf numFmtId="0" fontId="5" fillId="2" borderId="13" xfId="0" applyFont="1" applyFill="1" applyBorder="1" applyAlignment="1">
      <alignment horizontal="center" vertical="center"/>
    </xf>
    <xf numFmtId="0" fontId="11" fillId="2" borderId="0" xfId="0" applyFont="1" applyFill="1" applyAlignment="1">
      <alignment horizontal="left" vertical="center"/>
    </xf>
    <xf numFmtId="0" fontId="5" fillId="0" borderId="2" xfId="0" applyFont="1" applyBorder="1" applyAlignment="1" applyProtection="1">
      <alignment horizontal="left" vertical="center"/>
      <protection locked="0"/>
    </xf>
    <xf numFmtId="0" fontId="5" fillId="0" borderId="9" xfId="0" applyFont="1" applyBorder="1" applyAlignment="1" applyProtection="1">
      <alignment horizontal="left" vertical="center"/>
      <protection locked="0"/>
    </xf>
    <xf numFmtId="0" fontId="5" fillId="2" borderId="0" xfId="0" applyFont="1" applyFill="1" applyAlignment="1">
      <alignment horizontal="left" vertical="center"/>
    </xf>
    <xf numFmtId="0" fontId="7" fillId="0" borderId="3" xfId="0" applyFont="1" applyBorder="1" applyAlignment="1">
      <alignment horizontal="center" vertical="center"/>
    </xf>
    <xf numFmtId="0" fontId="7" fillId="0" borderId="0" xfId="0" applyFont="1" applyBorder="1" applyAlignment="1">
      <alignment horizontal="center" vertical="center"/>
    </xf>
    <xf numFmtId="164" fontId="5" fillId="0" borderId="2" xfId="0" applyNumberFormat="1" applyFont="1" applyBorder="1" applyAlignment="1" applyProtection="1">
      <alignment horizontal="left" vertical="center"/>
      <protection locked="0"/>
    </xf>
    <xf numFmtId="164" fontId="5" fillId="0" borderId="9" xfId="0" applyNumberFormat="1" applyFont="1" applyBorder="1" applyAlignment="1" applyProtection="1">
      <alignment horizontal="left" vertical="center"/>
      <protection locked="0"/>
    </xf>
    <xf numFmtId="0" fontId="6" fillId="0" borderId="0" xfId="0" applyFont="1" applyAlignment="1">
      <alignment horizontal="left" wrapText="1"/>
    </xf>
    <xf numFmtId="0" fontId="0" fillId="0" borderId="2" xfId="0" applyFill="1" applyBorder="1" applyAlignment="1" applyProtection="1">
      <alignment horizontal="left"/>
      <protection locked="0"/>
    </xf>
    <xf numFmtId="0" fontId="8" fillId="0" borderId="0" xfId="0" applyFont="1" applyAlignment="1">
      <alignment horizontal="center" vertical="center" wrapText="1"/>
    </xf>
    <xf numFmtId="0" fontId="10" fillId="0" borderId="0" xfId="0" applyFont="1" applyAlignment="1">
      <alignment horizontal="center"/>
    </xf>
    <xf numFmtId="0" fontId="0" fillId="0" borderId="0" xfId="0" applyAlignment="1">
      <alignment horizontal="center"/>
    </xf>
    <xf numFmtId="0" fontId="7" fillId="0" borderId="0" xfId="0" applyFont="1" applyAlignment="1">
      <alignment horizontal="left" vertical="center" wrapText="1"/>
    </xf>
    <xf numFmtId="0" fontId="2" fillId="2" borderId="0" xfId="0" applyFont="1" applyFill="1" applyAlignment="1">
      <alignment horizont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checked="Checked" fmlaLink="Auswertung!$A$3" lockText="1"/>
</file>

<file path=xl/ctrlProps/ctrlProp2.xml><?xml version="1.0" encoding="utf-8"?>
<formControlPr xmlns="http://schemas.microsoft.com/office/spreadsheetml/2009/9/main" objectType="CheckBox" fmlaLink="Auswertung!$B$3" lockText="1"/>
</file>

<file path=xl/ctrlProps/ctrlProp3.xml><?xml version="1.0" encoding="utf-8"?>
<formControlPr xmlns="http://schemas.microsoft.com/office/spreadsheetml/2009/9/main" objectType="CheckBox" fmlaLink="Auswertung!$H$3" lockText="1"/>
</file>

<file path=xl/ctrlProps/ctrlProp4.xml><?xml version="1.0" encoding="utf-8"?>
<formControlPr xmlns="http://schemas.microsoft.com/office/spreadsheetml/2009/9/main" objectType="CheckBox" fmlaLink="Auswertung!$C$3" lockText="1"/>
</file>

<file path=xl/ctrlProps/ctrlProp5.xml><?xml version="1.0" encoding="utf-8"?>
<formControlPr xmlns="http://schemas.microsoft.com/office/spreadsheetml/2009/9/main" objectType="CheckBox" checked="Checked" fmlaLink="Auswertung!$A$10" lockText="1"/>
</file>

<file path=xl/ctrlProps/ctrlProp6.xml><?xml version="1.0" encoding="utf-8"?>
<formControlPr xmlns="http://schemas.microsoft.com/office/spreadsheetml/2009/9/main" objectType="CheckBox" fmlaLink="Auswertung!$B$10" lockText="1"/>
</file>

<file path=xl/ctrlProps/ctrlProp7.xml><?xml version="1.0" encoding="utf-8"?>
<formControlPr xmlns="http://schemas.microsoft.com/office/spreadsheetml/2009/9/main" objectType="CheckBox" fmlaLink="Auswertung!$D$3" lockText="1"/>
</file>

<file path=xl/ctrlProps/ctrlProp8.xml><?xml version="1.0" encoding="utf-8"?>
<formControlPr xmlns="http://schemas.microsoft.com/office/spreadsheetml/2009/9/main" objectType="CheckBox" fmlaLink="Auswertung!$E$3" lockText="1"/>
</file>

<file path=xl/ctrlProps/ctrlProp9.xml><?xml version="1.0" encoding="utf-8"?>
<formControlPr xmlns="http://schemas.microsoft.com/office/spreadsheetml/2009/9/main" objectType="CheckBox" fmlaLink="Auswertung!$F$3" lockText="1"/>
</file>

<file path=xl/ctrlProps/ctrlProp10.xml><?xml version="1.0" encoding="utf-8"?>
<formControlPr xmlns="http://schemas.microsoft.com/office/spreadsheetml/2009/9/main" objectType="CheckBox" fmlaLink="Auswertung!$G$3" lockText="1"/>
</file>

<file path=xl/ctrlProps/ctrlProp11.xml><?xml version="1.0" encoding="utf-8"?>
<formControlPr xmlns="http://schemas.microsoft.com/office/spreadsheetml/2009/9/main" objectType="CheckBox" checked="Checked" fmlaLink="Auswertung!$C$15"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981075</xdr:colOff>
      <xdr:row>2</xdr:row>
      <xdr:rowOff>123825</xdr:rowOff>
    </xdr:from>
    <xdr:to>
      <xdr:col>8</xdr:col>
      <xdr:colOff>1181100</xdr:colOff>
      <xdr:row>11</xdr:row>
      <xdr:rowOff>123825</xdr:rowOff>
    </xdr:to>
    <xdr:pic>
      <xdr:nvPicPr>
        <xdr:cNvPr id="2074" name="Picture 1" descr="FLVW Logo neu">
          <a:extLst>
            <a:ext uri="{FF2B5EF4-FFF2-40B4-BE49-F238E27FC236}">
              <a16:creationId xmlns="" xmlns:a16="http://schemas.microsoft.com/office/drawing/2014/main" id="{B3612B67-9729-A977-BE58-A39C35A2D5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91525" y="447675"/>
          <a:ext cx="1552575" cy="1552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571500</xdr:colOff>
          <xdr:row>12</xdr:row>
          <xdr:rowOff>47625</xdr:rowOff>
        </xdr:from>
        <xdr:to>
          <xdr:col>4</xdr:col>
          <xdr:colOff>9525</xdr:colOff>
          <xdr:row>12</xdr:row>
          <xdr:rowOff>266700</xdr:rowOff>
        </xdr:to>
        <xdr:sp macro="" textlink="">
          <xdr:nvSpPr>
            <xdr:cNvPr id="2051" name="Check Box 3" descr="ja" hidden="1">
              <a:extLst>
                <a:ext uri="{63B3BB69-23CF-44E3-9099-C40C66FF867C}">
                  <a14:compatExt spid="_x0000_s2051"/>
                </a:ext>
                <a:ext uri="{FF2B5EF4-FFF2-40B4-BE49-F238E27FC236}">
                  <a16:creationId xmlns="" xmlns:a16="http://schemas.microsoft.com/office/drawing/2014/main" id="{9BC57769-ACE0-DE5D-DE2B-0532D2F14A9D}"/>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542925</xdr:colOff>
          <xdr:row>14</xdr:row>
          <xdr:rowOff>47625</xdr:rowOff>
        </xdr:from>
        <xdr:to>
          <xdr:col>3</xdr:col>
          <xdr:colOff>1057275</xdr:colOff>
          <xdr:row>14</xdr:row>
          <xdr:rowOff>266700</xdr:rowOff>
        </xdr:to>
        <xdr:sp macro="" textlink="">
          <xdr:nvSpPr>
            <xdr:cNvPr id="2052" name="Check Box 4" descr="ja" hidden="1">
              <a:extLst>
                <a:ext uri="{63B3BB69-23CF-44E3-9099-C40C66FF867C}">
                  <a14:compatExt spid="_x0000_s2052"/>
                </a:ext>
                <a:ext uri="{FF2B5EF4-FFF2-40B4-BE49-F238E27FC236}">
                  <a16:creationId xmlns="" xmlns:a16="http://schemas.microsoft.com/office/drawing/2014/main" id="{8D2A9319-5E6D-945C-FB45-2E613030586F}"/>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552450</xdr:colOff>
          <xdr:row>16</xdr:row>
          <xdr:rowOff>47625</xdr:rowOff>
        </xdr:from>
        <xdr:to>
          <xdr:col>3</xdr:col>
          <xdr:colOff>1066800</xdr:colOff>
          <xdr:row>16</xdr:row>
          <xdr:rowOff>266700</xdr:rowOff>
        </xdr:to>
        <xdr:sp macro="" textlink="">
          <xdr:nvSpPr>
            <xdr:cNvPr id="2053" name="Check Box 5" descr="ja" hidden="1">
              <a:extLst>
                <a:ext uri="{63B3BB69-23CF-44E3-9099-C40C66FF867C}">
                  <a14:compatExt spid="_x0000_s2053"/>
                </a:ext>
                <a:ext uri="{FF2B5EF4-FFF2-40B4-BE49-F238E27FC236}">
                  <a16:creationId xmlns="" xmlns:a16="http://schemas.microsoft.com/office/drawing/2014/main" id="{1C3ACE6C-A411-C57E-62D8-F09BDE57EB15}"/>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542925</xdr:colOff>
          <xdr:row>18</xdr:row>
          <xdr:rowOff>47625</xdr:rowOff>
        </xdr:from>
        <xdr:to>
          <xdr:col>3</xdr:col>
          <xdr:colOff>1057275</xdr:colOff>
          <xdr:row>18</xdr:row>
          <xdr:rowOff>266700</xdr:rowOff>
        </xdr:to>
        <xdr:sp macro="" textlink="">
          <xdr:nvSpPr>
            <xdr:cNvPr id="2054" name="Check Box 6" descr="ja" hidden="1">
              <a:extLst>
                <a:ext uri="{63B3BB69-23CF-44E3-9099-C40C66FF867C}">
                  <a14:compatExt spid="_x0000_s2054"/>
                </a:ext>
                <a:ext uri="{FF2B5EF4-FFF2-40B4-BE49-F238E27FC236}">
                  <a16:creationId xmlns="" xmlns:a16="http://schemas.microsoft.com/office/drawing/2014/main" id="{BE402773-5F56-2C16-BA16-FD69846597CC}"/>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12</xdr:row>
          <xdr:rowOff>47625</xdr:rowOff>
        </xdr:from>
        <xdr:to>
          <xdr:col>0</xdr:col>
          <xdr:colOff>590550</xdr:colOff>
          <xdr:row>12</xdr:row>
          <xdr:rowOff>266700</xdr:rowOff>
        </xdr:to>
        <xdr:sp macro="" textlink="">
          <xdr:nvSpPr>
            <xdr:cNvPr id="2055" name="Check Box 7" descr="ja" hidden="1">
              <a:extLst>
                <a:ext uri="{63B3BB69-23CF-44E3-9099-C40C66FF867C}">
                  <a14:compatExt spid="_x0000_s2055"/>
                </a:ext>
                <a:ext uri="{FF2B5EF4-FFF2-40B4-BE49-F238E27FC236}">
                  <a16:creationId xmlns="" xmlns:a16="http://schemas.microsoft.com/office/drawing/2014/main" id="{DA732CBC-D195-6465-402C-26E1B58FE95F}"/>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16</xdr:row>
          <xdr:rowOff>47625</xdr:rowOff>
        </xdr:from>
        <xdr:to>
          <xdr:col>0</xdr:col>
          <xdr:colOff>590550</xdr:colOff>
          <xdr:row>16</xdr:row>
          <xdr:rowOff>266700</xdr:rowOff>
        </xdr:to>
        <xdr:sp macro="" textlink="">
          <xdr:nvSpPr>
            <xdr:cNvPr id="2056" name="Check Box 8" descr="ja" hidden="1">
              <a:extLst>
                <a:ext uri="{63B3BB69-23CF-44E3-9099-C40C66FF867C}">
                  <a14:compatExt spid="_x0000_s2056"/>
                </a:ext>
                <a:ext uri="{FF2B5EF4-FFF2-40B4-BE49-F238E27FC236}">
                  <a16:creationId xmlns="" xmlns:a16="http://schemas.microsoft.com/office/drawing/2014/main" id="{269BA9C8-1012-4F62-7C59-B135614377A2}"/>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12</xdr:row>
          <xdr:rowOff>47625</xdr:rowOff>
        </xdr:from>
        <xdr:to>
          <xdr:col>6</xdr:col>
          <xdr:colOff>1076325</xdr:colOff>
          <xdr:row>12</xdr:row>
          <xdr:rowOff>266700</xdr:rowOff>
        </xdr:to>
        <xdr:sp macro="" textlink="">
          <xdr:nvSpPr>
            <xdr:cNvPr id="2057" name="Check Box 9" descr="ja" hidden="1">
              <a:extLst>
                <a:ext uri="{63B3BB69-23CF-44E3-9099-C40C66FF867C}">
                  <a14:compatExt spid="_x0000_s2057"/>
                </a:ext>
                <a:ext uri="{FF2B5EF4-FFF2-40B4-BE49-F238E27FC236}">
                  <a16:creationId xmlns="" xmlns:a16="http://schemas.microsoft.com/office/drawing/2014/main" id="{E54CA8DC-6EAE-11A5-1928-3CC38FD5B62F}"/>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14</xdr:row>
          <xdr:rowOff>47625</xdr:rowOff>
        </xdr:from>
        <xdr:to>
          <xdr:col>6</xdr:col>
          <xdr:colOff>1076325</xdr:colOff>
          <xdr:row>14</xdr:row>
          <xdr:rowOff>266700</xdr:rowOff>
        </xdr:to>
        <xdr:sp macro="" textlink="">
          <xdr:nvSpPr>
            <xdr:cNvPr id="2058" name="Check Box 10" descr="ja" hidden="1">
              <a:extLst>
                <a:ext uri="{63B3BB69-23CF-44E3-9099-C40C66FF867C}">
                  <a14:compatExt spid="_x0000_s2058"/>
                </a:ext>
                <a:ext uri="{FF2B5EF4-FFF2-40B4-BE49-F238E27FC236}">
                  <a16:creationId xmlns="" xmlns:a16="http://schemas.microsoft.com/office/drawing/2014/main" id="{0F4D903F-64D8-0652-A1D9-0B3C34004B0E}"/>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16</xdr:row>
          <xdr:rowOff>47625</xdr:rowOff>
        </xdr:from>
        <xdr:to>
          <xdr:col>6</xdr:col>
          <xdr:colOff>1076325</xdr:colOff>
          <xdr:row>16</xdr:row>
          <xdr:rowOff>266700</xdr:rowOff>
        </xdr:to>
        <xdr:sp macro="" textlink="">
          <xdr:nvSpPr>
            <xdr:cNvPr id="2059" name="Check Box 11" descr="ja" hidden="1">
              <a:extLst>
                <a:ext uri="{63B3BB69-23CF-44E3-9099-C40C66FF867C}">
                  <a14:compatExt spid="_x0000_s2059"/>
                </a:ext>
                <a:ext uri="{FF2B5EF4-FFF2-40B4-BE49-F238E27FC236}">
                  <a16:creationId xmlns="" xmlns:a16="http://schemas.microsoft.com/office/drawing/2014/main" id="{1874B428-18B7-B319-65CF-0E69A2E89CB4}"/>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18</xdr:row>
          <xdr:rowOff>47625</xdr:rowOff>
        </xdr:from>
        <xdr:to>
          <xdr:col>6</xdr:col>
          <xdr:colOff>1076325</xdr:colOff>
          <xdr:row>18</xdr:row>
          <xdr:rowOff>266700</xdr:rowOff>
        </xdr:to>
        <xdr:sp macro="" textlink="">
          <xdr:nvSpPr>
            <xdr:cNvPr id="2060" name="Check Box 12" descr="ja" hidden="1">
              <a:extLst>
                <a:ext uri="{63B3BB69-23CF-44E3-9099-C40C66FF867C}">
                  <a14:compatExt spid="_x0000_s2060"/>
                </a:ext>
                <a:ext uri="{FF2B5EF4-FFF2-40B4-BE49-F238E27FC236}">
                  <a16:creationId xmlns="" xmlns:a16="http://schemas.microsoft.com/office/drawing/2014/main" id="{53BB20C7-A1D7-37DE-1338-C25C9607A712}"/>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26</xdr:row>
          <xdr:rowOff>19050</xdr:rowOff>
        </xdr:from>
        <xdr:to>
          <xdr:col>5</xdr:col>
          <xdr:colOff>590550</xdr:colOff>
          <xdr:row>26</xdr:row>
          <xdr:rowOff>295275</xdr:rowOff>
        </xdr:to>
        <xdr:sp macro="" textlink="">
          <xdr:nvSpPr>
            <xdr:cNvPr id="2062" name="Check Box 14" hidden="1">
              <a:extLst>
                <a:ext uri="{63B3BB69-23CF-44E3-9099-C40C66FF867C}">
                  <a14:compatExt spid="_x0000_s2062"/>
                </a:ext>
                <a:ext uri="{FF2B5EF4-FFF2-40B4-BE49-F238E27FC236}">
                  <a16:creationId xmlns="" xmlns:a16="http://schemas.microsoft.com/office/drawing/2014/main" id="{753E955B-8CF6-DCBE-307D-0E07E362096F}"/>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tabColor indexed="10"/>
    <pageSetUpPr autoPageBreaks="0" fitToPage="1"/>
  </sheetPr>
  <dimension ref="A1:K88"/>
  <sheetViews>
    <sheetView showGridLines="0" showRowColHeaders="0" showZeros="0" tabSelected="1" showOutlineSymbols="0" topLeftCell="A7" workbookViewId="0">
      <selection activeCell="O15" sqref="O15"/>
    </sheetView>
  </sheetViews>
  <sheetFormatPr baseColWidth="10" defaultColWidth="9.140625" defaultRowHeight="12.75" x14ac:dyDescent="0.2"/>
  <cols>
    <col min="1" max="1" width="9.28515625" customWidth="1"/>
    <col min="2" max="2" width="14.5703125" customWidth="1"/>
    <col min="3" max="3" width="18.42578125" customWidth="1"/>
    <col min="4" max="4" width="16.140625" customWidth="1"/>
    <col min="5" max="5" width="15.5703125" customWidth="1"/>
    <col min="6" max="6" width="18.7109375" customWidth="1"/>
    <col min="7" max="7" width="18.42578125" customWidth="1"/>
    <col min="8" max="8" width="20.28515625" customWidth="1"/>
    <col min="9" max="9" width="18.7109375" customWidth="1"/>
    <col min="10" max="10" width="0.140625" hidden="1" customWidth="1"/>
    <col min="11" max="11" width="1.7109375" hidden="1" customWidth="1"/>
    <col min="12" max="256" width="11.42578125" customWidth="1"/>
  </cols>
  <sheetData>
    <row r="1" spans="1:11" ht="12.75" customHeight="1" x14ac:dyDescent="0.2">
      <c r="A1" s="63" t="s">
        <v>0</v>
      </c>
      <c r="B1" s="63"/>
      <c r="C1" s="63"/>
      <c r="D1" s="63"/>
      <c r="E1" s="63"/>
      <c r="F1" s="63"/>
      <c r="G1" s="63"/>
      <c r="H1" s="63"/>
      <c r="I1" s="63"/>
      <c r="J1" s="63"/>
      <c r="K1" s="63"/>
    </row>
    <row r="2" spans="1:11" ht="12.75" customHeight="1" x14ac:dyDescent="0.2">
      <c r="A2" s="63"/>
      <c r="B2" s="63"/>
      <c r="C2" s="63"/>
      <c r="D2" s="63"/>
      <c r="E2" s="63"/>
      <c r="F2" s="63"/>
      <c r="G2" s="63"/>
      <c r="H2" s="63"/>
      <c r="I2" s="63"/>
      <c r="J2" s="63"/>
      <c r="K2" s="63"/>
    </row>
    <row r="3" spans="1:11" ht="12.75" customHeight="1" x14ac:dyDescent="0.2">
      <c r="A3" s="3"/>
      <c r="B3" s="3"/>
      <c r="C3" s="3"/>
      <c r="D3" s="3"/>
      <c r="E3" s="3"/>
      <c r="F3" s="3"/>
      <c r="G3" s="3"/>
      <c r="H3" s="3"/>
      <c r="I3" s="3"/>
      <c r="J3" s="3"/>
      <c r="K3" s="3"/>
    </row>
    <row r="4" spans="1:11" ht="12.75" customHeight="1" x14ac:dyDescent="0.2">
      <c r="A4" s="3"/>
      <c r="B4" s="3"/>
      <c r="C4" s="3"/>
      <c r="D4" s="3"/>
      <c r="E4" s="3"/>
      <c r="F4" s="3"/>
      <c r="G4" s="3"/>
      <c r="H4" s="3"/>
      <c r="I4" s="3"/>
      <c r="J4" s="3"/>
      <c r="K4" s="3"/>
    </row>
    <row r="5" spans="1:11" ht="12.75" customHeight="1" x14ac:dyDescent="0.2">
      <c r="A5" s="3"/>
      <c r="B5" s="3"/>
      <c r="C5" s="3"/>
      <c r="D5" s="3"/>
      <c r="E5" s="3"/>
      <c r="F5" s="3"/>
      <c r="G5" s="3"/>
      <c r="H5" s="3"/>
      <c r="I5" s="3"/>
      <c r="J5" s="3"/>
      <c r="K5" s="3"/>
    </row>
    <row r="6" spans="1:11" ht="12.75" customHeight="1" x14ac:dyDescent="0.2">
      <c r="A6" s="3"/>
      <c r="B6" s="3"/>
      <c r="C6" s="3"/>
      <c r="D6" s="3"/>
      <c r="E6" s="3"/>
      <c r="F6" s="3"/>
      <c r="G6" s="3"/>
      <c r="H6" s="3"/>
      <c r="I6" s="3"/>
      <c r="J6" s="3"/>
      <c r="K6" s="3"/>
    </row>
    <row r="7" spans="1:11" ht="20.25" x14ac:dyDescent="0.3">
      <c r="A7" s="64" t="s">
        <v>1</v>
      </c>
      <c r="B7" s="64"/>
      <c r="C7" s="64"/>
      <c r="D7" s="64"/>
      <c r="E7" s="64"/>
      <c r="F7" s="64"/>
      <c r="G7" s="64"/>
      <c r="H7" s="64"/>
    </row>
    <row r="9" spans="1:11" x14ac:dyDescent="0.2">
      <c r="A9" s="44"/>
      <c r="B9" s="44"/>
      <c r="C9" s="44"/>
      <c r="D9" s="44"/>
      <c r="E9" s="44"/>
      <c r="F9" s="44"/>
      <c r="G9" s="44"/>
      <c r="H9" s="44"/>
    </row>
    <row r="10" spans="1:11" x14ac:dyDescent="0.2">
      <c r="A10" s="44"/>
      <c r="B10" s="44"/>
      <c r="C10" s="44"/>
      <c r="D10" s="44"/>
      <c r="E10" s="44"/>
      <c r="F10" s="44"/>
      <c r="G10" s="44"/>
      <c r="H10" s="44"/>
    </row>
    <row r="12" spans="1:11" ht="16.5" customHeight="1" x14ac:dyDescent="0.2">
      <c r="A12" s="65" t="s">
        <v>2</v>
      </c>
      <c r="B12" s="65"/>
      <c r="C12" s="65"/>
      <c r="D12" s="65"/>
      <c r="E12" s="65"/>
      <c r="F12" s="65"/>
      <c r="G12" s="65"/>
      <c r="H12" s="65"/>
    </row>
    <row r="13" spans="1:11" ht="26.1" customHeight="1" x14ac:dyDescent="0.2">
      <c r="B13" s="56" t="s">
        <v>3</v>
      </c>
      <c r="C13" s="56"/>
      <c r="E13" s="11" t="s">
        <v>4</v>
      </c>
      <c r="H13" s="11" t="s">
        <v>5</v>
      </c>
    </row>
    <row r="14" spans="1:11" x14ac:dyDescent="0.2">
      <c r="A14" s="61" t="str">
        <f>IF(Auswertung!D11=1,"",Auswertung!A25)</f>
        <v/>
      </c>
      <c r="B14" s="61"/>
      <c r="C14" s="61"/>
      <c r="E14" s="5"/>
      <c r="H14" s="5"/>
    </row>
    <row r="15" spans="1:11" ht="26.1" customHeight="1" x14ac:dyDescent="0.2">
      <c r="A15" s="61"/>
      <c r="B15" s="61"/>
      <c r="C15" s="61"/>
      <c r="E15" s="11" t="s">
        <v>6</v>
      </c>
      <c r="H15" s="11" t="s">
        <v>7</v>
      </c>
    </row>
    <row r="16" spans="1:11" ht="12.75" customHeight="1" x14ac:dyDescent="0.2">
      <c r="A16" s="61"/>
      <c r="B16" s="61"/>
      <c r="C16" s="61"/>
      <c r="E16" s="4"/>
      <c r="H16" s="4"/>
      <c r="I16" s="61" t="str">
        <f>IF(Auswertung!E11=1,"",Auswertung!A27)</f>
        <v/>
      </c>
      <c r="J16" s="61"/>
      <c r="K16" s="61"/>
    </row>
    <row r="17" spans="1:11" ht="26.1" customHeight="1" x14ac:dyDescent="0.2">
      <c r="B17" s="56" t="s">
        <v>8</v>
      </c>
      <c r="C17" s="56"/>
      <c r="E17" s="11" t="s">
        <v>9</v>
      </c>
      <c r="H17" s="11" t="s">
        <v>10</v>
      </c>
      <c r="I17" s="61"/>
      <c r="J17" s="61"/>
      <c r="K17" s="61"/>
    </row>
    <row r="18" spans="1:11" x14ac:dyDescent="0.2">
      <c r="E18" s="4"/>
      <c r="H18" s="4"/>
      <c r="I18" s="61"/>
      <c r="J18" s="61"/>
      <c r="K18" s="61"/>
    </row>
    <row r="19" spans="1:11" ht="26.1" customHeight="1" x14ac:dyDescent="0.2">
      <c r="E19" s="11" t="s">
        <v>11</v>
      </c>
      <c r="H19" s="11" t="s">
        <v>12</v>
      </c>
      <c r="I19" s="61"/>
      <c r="J19" s="61"/>
      <c r="K19" s="61"/>
    </row>
    <row r="20" spans="1:11" ht="26.1" customHeight="1" x14ac:dyDescent="0.2">
      <c r="I20" s="61"/>
      <c r="J20" s="61"/>
      <c r="K20" s="61"/>
    </row>
    <row r="21" spans="1:11" ht="26.1" customHeight="1" x14ac:dyDescent="0.2">
      <c r="A21" s="56" t="s">
        <v>13</v>
      </c>
      <c r="B21" s="56"/>
      <c r="C21" s="62"/>
      <c r="D21" s="62"/>
      <c r="E21" s="62"/>
      <c r="F21" s="62"/>
      <c r="G21" s="62"/>
      <c r="H21" s="62"/>
      <c r="I21" s="62"/>
      <c r="J21" s="62"/>
      <c r="K21" s="62"/>
    </row>
    <row r="22" spans="1:11" ht="13.5" thickBot="1" x14ac:dyDescent="0.25">
      <c r="A22" s="1"/>
      <c r="B22" s="1"/>
      <c r="C22" s="1"/>
      <c r="D22" s="1"/>
      <c r="E22" s="1"/>
      <c r="F22" s="1"/>
      <c r="G22" s="1"/>
      <c r="H22" s="1"/>
      <c r="I22" s="1"/>
      <c r="J22" s="1"/>
      <c r="K22" s="1"/>
    </row>
    <row r="23" spans="1:11" x14ac:dyDescent="0.2">
      <c r="A23" s="22"/>
      <c r="B23" s="22"/>
      <c r="C23" s="22"/>
      <c r="D23" s="22"/>
      <c r="E23" s="22"/>
      <c r="F23" s="22"/>
      <c r="G23" s="22"/>
      <c r="H23" s="22"/>
      <c r="I23" s="22"/>
      <c r="J23" s="22"/>
      <c r="K23" s="22"/>
    </row>
    <row r="24" spans="1:11" ht="26.1" customHeight="1" x14ac:dyDescent="0.2"/>
    <row r="25" spans="1:11" s="4" customFormat="1" ht="26.1" customHeight="1" x14ac:dyDescent="0.2">
      <c r="A25" s="56" t="s">
        <v>14</v>
      </c>
      <c r="B25" s="56"/>
      <c r="C25" s="59"/>
      <c r="D25" s="59"/>
      <c r="E25" s="60"/>
      <c r="F25" s="10" t="s">
        <v>15</v>
      </c>
      <c r="G25" s="11"/>
      <c r="H25" s="11"/>
      <c r="I25" s="11"/>
      <c r="J25" s="11"/>
      <c r="K25" s="11"/>
    </row>
    <row r="26" spans="1:11" s="4" customFormat="1" x14ac:dyDescent="0.2">
      <c r="F26" s="57"/>
      <c r="G26" s="58"/>
      <c r="H26" s="58"/>
      <c r="I26" s="58"/>
      <c r="J26" s="58"/>
      <c r="K26" s="58"/>
    </row>
    <row r="27" spans="1:11" s="4" customFormat="1" ht="26.1" customHeight="1" x14ac:dyDescent="0.2">
      <c r="A27" s="56" t="s">
        <v>16</v>
      </c>
      <c r="B27" s="56"/>
      <c r="C27" s="54"/>
      <c r="D27" s="54"/>
      <c r="E27" s="55"/>
      <c r="F27" s="12"/>
      <c r="G27" s="4" t="str">
        <f>"Umsatzsteuersatz "&amp;Auswertung!A21&amp;"%"</f>
        <v>Umsatzsteuersatz 19%</v>
      </c>
    </row>
    <row r="28" spans="1:11" s="4" customFormat="1" x14ac:dyDescent="0.2">
      <c r="F28" s="12"/>
    </row>
    <row r="29" spans="1:11" s="4" customFormat="1" ht="26.1" customHeight="1" x14ac:dyDescent="0.2">
      <c r="A29" s="56" t="s">
        <v>17</v>
      </c>
      <c r="B29" s="56"/>
      <c r="C29" s="54"/>
      <c r="D29" s="54"/>
      <c r="E29" s="55"/>
      <c r="F29" s="49" t="s">
        <v>18</v>
      </c>
      <c r="G29" s="50"/>
      <c r="H29" s="50"/>
      <c r="I29" s="50"/>
      <c r="J29" s="50"/>
      <c r="K29" s="50"/>
    </row>
    <row r="30" spans="1:11" s="4" customFormat="1" x14ac:dyDescent="0.2">
      <c r="F30" s="49"/>
      <c r="G30" s="50"/>
      <c r="H30" s="50"/>
      <c r="I30" s="50"/>
      <c r="J30" s="50"/>
      <c r="K30" s="50"/>
    </row>
    <row r="31" spans="1:11" s="4" customFormat="1" ht="26.1" customHeight="1" x14ac:dyDescent="0.2">
      <c r="A31" s="56" t="s">
        <v>19</v>
      </c>
      <c r="B31" s="56"/>
      <c r="C31" s="54"/>
      <c r="D31" s="54"/>
      <c r="E31" s="55"/>
      <c r="F31" s="49"/>
      <c r="G31" s="50"/>
      <c r="H31" s="50"/>
      <c r="I31" s="50"/>
      <c r="J31" s="50"/>
      <c r="K31" s="50"/>
    </row>
    <row r="32" spans="1:11" s="4" customFormat="1" x14ac:dyDescent="0.2">
      <c r="F32" s="12"/>
    </row>
    <row r="33" spans="1:11" s="4" customFormat="1" ht="26.1" customHeight="1" x14ac:dyDescent="0.2">
      <c r="A33" s="53" t="s">
        <v>20</v>
      </c>
      <c r="B33" s="53"/>
      <c r="C33" s="54"/>
      <c r="D33" s="54"/>
      <c r="E33" s="55"/>
    </row>
    <row r="34" spans="1:11" s="4" customFormat="1" x14ac:dyDescent="0.2"/>
    <row r="35" spans="1:11" s="4" customFormat="1" ht="26.1" customHeight="1" x14ac:dyDescent="0.2"/>
    <row r="36" spans="1:11" s="4" customFormat="1" ht="26.1" customHeight="1" x14ac:dyDescent="0.2"/>
    <row r="37" spans="1:11" s="4" customFormat="1" ht="26.1" customHeight="1" x14ac:dyDescent="0.2">
      <c r="A37" s="48" t="s">
        <v>21</v>
      </c>
      <c r="B37" s="48"/>
      <c r="C37" s="48"/>
      <c r="D37" s="48"/>
      <c r="E37" s="32"/>
      <c r="F37" s="27" t="str">
        <f>IF(Auswertung!A11=1,"Kreis "&amp;C33,"Verband/FLVW")</f>
        <v xml:space="preserve">Kreis </v>
      </c>
      <c r="G37" s="36">
        <f>C27</f>
        <v>0</v>
      </c>
      <c r="H37" s="36">
        <f>C29</f>
        <v>0</v>
      </c>
      <c r="I37" s="36" t="str">
        <f>IF(C31="","",C31)</f>
        <v/>
      </c>
    </row>
    <row r="38" spans="1:11" s="4" customFormat="1" ht="26.1" customHeight="1" x14ac:dyDescent="0.2">
      <c r="A38" s="46" t="str">
        <f>IF(Auswertung!A16=1,Auswertung!A33,IF(Auswertung!C16=1,Auswertung!A31,Auswertung!A35))</f>
        <v>./. Spieleinnahme x 15,97% = (19% Umsatzsteuer)</v>
      </c>
      <c r="B38" s="46"/>
      <c r="C38" s="46"/>
      <c r="D38" s="46"/>
      <c r="E38" s="15">
        <f>Auswertung!M8</f>
        <v>0</v>
      </c>
      <c r="F38" s="33">
        <f>E38</f>
        <v>0</v>
      </c>
      <c r="G38" s="18"/>
      <c r="H38" s="18"/>
      <c r="I38" s="18"/>
    </row>
    <row r="39" spans="1:11" s="4" customFormat="1" ht="26.1" customHeight="1" x14ac:dyDescent="0.2">
      <c r="A39" s="46" t="str">
        <f>"=Spieleinnahme (Netto)"</f>
        <v>=Spieleinnahme (Netto)</v>
      </c>
      <c r="B39" s="46"/>
      <c r="C39" s="46"/>
      <c r="D39" s="46"/>
      <c r="E39" s="38">
        <f>E37-E38</f>
        <v>0</v>
      </c>
      <c r="F39" s="12"/>
      <c r="G39" s="13"/>
    </row>
    <row r="40" spans="1:11" s="4" customFormat="1" ht="26.1" customHeight="1" x14ac:dyDescent="0.2">
      <c r="A40" s="46" t="str">
        <f>"./. Platzgestellung "&amp;Auswertung!G19&amp;"%"&amp;" (Platzverein)"</f>
        <v>./. Platzgestellung 15% (Platzverein)</v>
      </c>
      <c r="B40" s="46"/>
      <c r="C40" s="46"/>
      <c r="D40" s="46"/>
      <c r="E40" s="15">
        <f>Auswertung!M12</f>
        <v>0</v>
      </c>
      <c r="F40" s="12"/>
      <c r="G40" s="18"/>
      <c r="H40" s="18"/>
      <c r="I40" s="15">
        <f>E40</f>
        <v>0</v>
      </c>
    </row>
    <row r="41" spans="1:11" s="5" customFormat="1" ht="26.1" customHeight="1" x14ac:dyDescent="0.2">
      <c r="A41" s="48" t="str">
        <f>"./. Schiedsrichter, Schiedsrichterassistenten lt. Belegen"</f>
        <v>./. Schiedsrichter, Schiedsrichterassistenten lt. Belegen</v>
      </c>
      <c r="B41" s="48"/>
      <c r="C41" s="48"/>
      <c r="D41" s="48"/>
      <c r="E41" s="37"/>
      <c r="F41" s="25"/>
      <c r="G41" s="4"/>
      <c r="H41" s="4"/>
      <c r="I41" s="4"/>
    </row>
    <row r="42" spans="1:11" s="5" customFormat="1" ht="26.1" customHeight="1" x14ac:dyDescent="0.2">
      <c r="A42" s="48" t="str">
        <f>"./. Reklamekosten lt. Beleg (max. 50 €)"</f>
        <v>./. Reklamekosten lt. Beleg (max. 50 €)</v>
      </c>
      <c r="B42" s="48"/>
      <c r="C42" s="48"/>
      <c r="D42" s="48"/>
      <c r="E42" s="32"/>
      <c r="F42" s="12"/>
      <c r="G42" s="18"/>
      <c r="H42" s="18"/>
      <c r="I42" s="15">
        <f>E42</f>
        <v>0</v>
      </c>
      <c r="J42" s="18"/>
      <c r="K42" s="4"/>
    </row>
    <row r="43" spans="1:11" ht="26.1" customHeight="1" x14ac:dyDescent="0.2">
      <c r="A43" s="48" t="str">
        <f>"./. Fahrtkosten Heimverein"</f>
        <v>./. Fahrtkosten Heimverein</v>
      </c>
      <c r="B43" s="48"/>
      <c r="C43" s="48"/>
      <c r="D43" s="48"/>
      <c r="E43" s="13"/>
      <c r="F43" s="12"/>
      <c r="G43" s="13"/>
      <c r="H43" s="4"/>
      <c r="I43" s="4"/>
      <c r="J43" s="16"/>
      <c r="K43" s="16"/>
    </row>
    <row r="44" spans="1:11" ht="26.1" customHeight="1" x14ac:dyDescent="0.2">
      <c r="A44" s="45" t="s">
        <v>22</v>
      </c>
      <c r="B44" s="45"/>
      <c r="C44" s="45"/>
      <c r="D44" s="45"/>
      <c r="E44" s="32"/>
      <c r="F44" s="12"/>
      <c r="G44" s="15">
        <f>E44</f>
        <v>0</v>
      </c>
      <c r="H44" s="19"/>
      <c r="I44" s="19"/>
      <c r="J44" s="16"/>
      <c r="K44" s="16"/>
    </row>
    <row r="45" spans="1:11" ht="26.1" customHeight="1" x14ac:dyDescent="0.2">
      <c r="A45" s="48" t="str">
        <f>"./. Fahrtkosten Gastverein"</f>
        <v>./. Fahrtkosten Gastverein</v>
      </c>
      <c r="B45" s="48"/>
      <c r="C45" s="48"/>
      <c r="D45" s="48"/>
      <c r="E45" s="31"/>
      <c r="F45" s="12"/>
      <c r="J45" s="24"/>
      <c r="K45" s="24"/>
    </row>
    <row r="46" spans="1:11" ht="26.1" customHeight="1" x14ac:dyDescent="0.2">
      <c r="A46" s="45" t="s">
        <v>22</v>
      </c>
      <c r="B46" s="45"/>
      <c r="C46" s="45"/>
      <c r="D46" s="45"/>
      <c r="E46" s="32"/>
      <c r="F46" s="12"/>
      <c r="G46" s="19"/>
      <c r="H46" s="15">
        <f>E46</f>
        <v>0</v>
      </c>
      <c r="I46" s="19"/>
      <c r="J46" s="28"/>
      <c r="K46" s="28"/>
    </row>
    <row r="47" spans="1:11" ht="26.1" customHeight="1" thickBot="1" x14ac:dyDescent="0.25">
      <c r="A47" s="18" t="str">
        <f>"= Zwischensumme"</f>
        <v>= Zwischensumme</v>
      </c>
      <c r="B47" s="28"/>
      <c r="C47" s="28"/>
      <c r="D47" s="28"/>
      <c r="E47" s="30">
        <f>E39-E40-E41-E42-E44-E46</f>
        <v>0</v>
      </c>
      <c r="F47" s="12"/>
      <c r="G47" s="19"/>
      <c r="H47" s="19"/>
      <c r="I47" s="19"/>
      <c r="J47" s="28"/>
      <c r="K47" s="28"/>
    </row>
    <row r="48" spans="1:11" ht="26.1" customHeight="1" thickTop="1" x14ac:dyDescent="0.2">
      <c r="A48" s="28"/>
      <c r="B48" s="28"/>
      <c r="C48" s="28"/>
      <c r="D48" s="28"/>
      <c r="E48" s="28"/>
      <c r="F48" s="12"/>
      <c r="J48" s="28"/>
      <c r="K48" s="28"/>
    </row>
    <row r="49" spans="1:11" ht="26.1" customHeight="1" thickBot="1" x14ac:dyDescent="0.25">
      <c r="A49" s="47" t="str">
        <f>"davon entfallen 1/3 auf "&amp;C27</f>
        <v xml:space="preserve">davon entfallen 1/3 auf </v>
      </c>
      <c r="B49" s="47"/>
      <c r="C49" s="47"/>
      <c r="D49" s="47"/>
      <c r="E49" s="34">
        <f>IF(E47&lt;0.01,0,E47/3)</f>
        <v>0</v>
      </c>
      <c r="F49" s="12"/>
      <c r="G49" s="15">
        <f>E49</f>
        <v>0</v>
      </c>
      <c r="H49" s="19"/>
      <c r="I49" s="19"/>
      <c r="J49" s="28"/>
      <c r="K49" s="28"/>
    </row>
    <row r="50" spans="1:11" ht="26.1" customHeight="1" thickTop="1" thickBot="1" x14ac:dyDescent="0.25">
      <c r="A50" s="47" t="str">
        <f>"davon entfallen 1/3 auf "&amp;C29</f>
        <v xml:space="preserve">davon entfallen 1/3 auf </v>
      </c>
      <c r="B50" s="47"/>
      <c r="C50" s="47"/>
      <c r="D50" s="47"/>
      <c r="E50" s="35">
        <f>E49</f>
        <v>0</v>
      </c>
      <c r="F50" s="12"/>
      <c r="G50" s="39"/>
      <c r="H50" s="15">
        <f>E50</f>
        <v>0</v>
      </c>
      <c r="I50" s="19"/>
      <c r="J50" s="28"/>
      <c r="K50" s="28"/>
    </row>
    <row r="51" spans="1:11" ht="26.1" customHeight="1" thickTop="1" thickBot="1" x14ac:dyDescent="0.25">
      <c r="A51" s="47" t="str">
        <f>"davon entfallen 1/3 auf den "&amp;F37</f>
        <v xml:space="preserve">davon entfallen 1/3 auf den Kreis </v>
      </c>
      <c r="B51" s="47"/>
      <c r="C51" s="47"/>
      <c r="D51" s="47"/>
      <c r="E51" s="35">
        <f>E49</f>
        <v>0</v>
      </c>
      <c r="F51" s="33">
        <f>E51</f>
        <v>0</v>
      </c>
      <c r="G51" s="19"/>
      <c r="H51" s="19"/>
      <c r="I51" s="19"/>
      <c r="J51" s="28"/>
      <c r="K51" s="28"/>
    </row>
    <row r="52" spans="1:11" ht="5.0999999999999996" customHeight="1" thickTop="1" thickBot="1" x14ac:dyDescent="0.25">
      <c r="A52" s="28"/>
      <c r="B52" s="28"/>
      <c r="C52" s="28"/>
      <c r="D52" s="28"/>
      <c r="E52" s="19"/>
      <c r="F52" s="42"/>
      <c r="G52" s="43"/>
      <c r="H52" s="43"/>
      <c r="I52" s="43"/>
      <c r="J52" s="28"/>
      <c r="K52" s="28"/>
    </row>
    <row r="53" spans="1:11" ht="26.1" customHeight="1" thickTop="1" thickBot="1" x14ac:dyDescent="0.25">
      <c r="A53" s="28"/>
      <c r="B53" s="28"/>
      <c r="C53" s="28"/>
      <c r="D53" s="28"/>
      <c r="E53" s="28"/>
      <c r="F53" s="40">
        <f>(SUM(F38:F51))</f>
        <v>0</v>
      </c>
      <c r="G53" s="41">
        <f>SUM(G38:G51)</f>
        <v>0</v>
      </c>
      <c r="H53" s="41">
        <f>SUM(H38:H51)</f>
        <v>0</v>
      </c>
      <c r="I53" s="41">
        <f>SUM(I38:I51)</f>
        <v>0</v>
      </c>
      <c r="J53" s="17">
        <f>SUM(J38:J51)</f>
        <v>0</v>
      </c>
      <c r="K53" s="26">
        <f>SUM(K38:K51)</f>
        <v>0</v>
      </c>
    </row>
    <row r="54" spans="1:11" ht="26.1" customHeight="1" thickTop="1" x14ac:dyDescent="0.2">
      <c r="A54" s="28"/>
      <c r="B54" s="28"/>
      <c r="C54" s="28"/>
      <c r="D54" s="28"/>
      <c r="E54" s="28"/>
      <c r="F54" s="19"/>
      <c r="G54" s="19"/>
      <c r="H54" s="19"/>
      <c r="I54" s="19"/>
    </row>
    <row r="55" spans="1:11" ht="26.1" customHeight="1" x14ac:dyDescent="0.2">
      <c r="A55" s="28"/>
      <c r="B55" s="28"/>
      <c r="C55" s="28"/>
      <c r="D55" s="28"/>
      <c r="E55" s="28"/>
      <c r="F55" s="19"/>
      <c r="G55" s="19"/>
      <c r="H55" s="19"/>
      <c r="I55" s="19"/>
      <c r="J55" s="28"/>
      <c r="K55" s="28"/>
    </row>
    <row r="56" spans="1:11" ht="26.1" customHeight="1" x14ac:dyDescent="0.2">
      <c r="A56" s="52" t="s">
        <v>23</v>
      </c>
      <c r="B56" s="52"/>
      <c r="C56" s="52"/>
      <c r="D56" s="52"/>
      <c r="E56" s="52"/>
      <c r="F56" s="4"/>
      <c r="G56" s="52" t="s">
        <v>24</v>
      </c>
      <c r="H56" s="52"/>
      <c r="I56" s="52"/>
      <c r="J56" s="52"/>
      <c r="K56" s="52"/>
    </row>
    <row r="57" spans="1:11" x14ac:dyDescent="0.2">
      <c r="A57" s="16"/>
      <c r="B57" s="16"/>
      <c r="C57" s="16"/>
      <c r="D57" s="16"/>
      <c r="E57" s="16"/>
      <c r="F57" s="16"/>
      <c r="G57" s="16"/>
      <c r="H57" s="16"/>
      <c r="I57" s="16"/>
      <c r="J57" s="16"/>
      <c r="K57" s="16"/>
    </row>
    <row r="58" spans="1:11" ht="15.75" customHeight="1" x14ac:dyDescent="0.2">
      <c r="A58" s="51" t="s">
        <v>25</v>
      </c>
      <c r="B58" s="51"/>
      <c r="C58" s="51"/>
      <c r="D58" s="51"/>
      <c r="E58" s="51"/>
      <c r="F58" s="51"/>
      <c r="G58" s="51"/>
      <c r="H58" s="51"/>
      <c r="I58" s="51"/>
      <c r="J58" s="20"/>
      <c r="K58" s="20"/>
    </row>
    <row r="59" spans="1:11" ht="15.75" x14ac:dyDescent="0.25">
      <c r="A59" s="2"/>
      <c r="B59" s="16"/>
      <c r="C59" s="16"/>
      <c r="D59" s="16"/>
      <c r="E59" s="16"/>
      <c r="F59" s="16"/>
      <c r="G59" s="16"/>
      <c r="H59" s="16"/>
      <c r="I59" s="16"/>
      <c r="J59" s="16"/>
      <c r="K59" s="16"/>
    </row>
    <row r="60" spans="1:11" ht="26.1" customHeight="1" x14ac:dyDescent="0.2">
      <c r="A60" s="51" t="s">
        <v>26</v>
      </c>
      <c r="B60" s="51"/>
      <c r="C60" s="51"/>
      <c r="D60" s="51"/>
      <c r="E60" s="51"/>
      <c r="F60" s="51"/>
      <c r="G60" s="51"/>
      <c r="H60" s="51"/>
      <c r="I60" s="51"/>
      <c r="J60" s="51"/>
      <c r="K60" s="51"/>
    </row>
    <row r="61" spans="1:11" ht="26.1" customHeight="1" x14ac:dyDescent="0.2">
      <c r="A61" s="51" t="str">
        <f>IF(Auswertung!A11=1,Auswertung!A37,Auswertung!A39)</f>
        <v xml:space="preserve">an den Kreiskassierer des Kreises </v>
      </c>
      <c r="B61" s="51"/>
      <c r="C61" s="51"/>
      <c r="D61" s="51"/>
      <c r="E61" s="51"/>
      <c r="F61" s="51"/>
      <c r="G61" s="20"/>
      <c r="H61" s="20"/>
      <c r="I61" s="20"/>
      <c r="J61" s="20"/>
      <c r="K61" s="20"/>
    </row>
    <row r="62" spans="1:11" ht="26.1" customHeight="1" thickBot="1" x14ac:dyDescent="0.25">
      <c r="A62" s="51" t="s">
        <v>27</v>
      </c>
      <c r="B62" s="51"/>
      <c r="C62" s="51"/>
      <c r="D62" s="21">
        <f>F53</f>
        <v>0</v>
      </c>
      <c r="E62" s="51" t="str">
        <f>Auswertung!A47</f>
        <v>sind innerhalb von 8 Tagen durch den Platzverein an die Kreiskasse des Kreises  zu überweisen.</v>
      </c>
      <c r="F62" s="51"/>
      <c r="G62" s="51"/>
      <c r="H62" s="51"/>
      <c r="I62" s="51"/>
      <c r="J62" s="51"/>
      <c r="K62" s="51"/>
    </row>
    <row r="63" spans="1:11" ht="16.5" thickTop="1" x14ac:dyDescent="0.25">
      <c r="A63" s="2"/>
      <c r="B63" s="16"/>
      <c r="C63" s="16"/>
      <c r="D63" s="16"/>
      <c r="E63" s="16"/>
      <c r="F63" s="16"/>
      <c r="G63" s="16"/>
      <c r="H63" s="16"/>
      <c r="I63" s="16"/>
      <c r="J63" s="16"/>
      <c r="K63" s="16"/>
    </row>
    <row r="64" spans="1:11" ht="15.75" x14ac:dyDescent="0.25">
      <c r="A64" s="2"/>
      <c r="B64" s="16"/>
      <c r="C64" s="16"/>
      <c r="D64" s="16"/>
      <c r="E64" s="16"/>
      <c r="F64" s="16"/>
      <c r="G64" s="16"/>
      <c r="H64" s="16"/>
      <c r="I64" s="16"/>
      <c r="J64" s="16"/>
      <c r="K64" s="16"/>
    </row>
    <row r="65" spans="1:11" x14ac:dyDescent="0.2">
      <c r="A65" s="16"/>
      <c r="B65" s="16"/>
      <c r="C65" s="16"/>
      <c r="D65" s="16"/>
      <c r="E65" s="16"/>
      <c r="F65" s="16"/>
      <c r="G65" s="16"/>
      <c r="H65" s="16"/>
      <c r="I65" s="16"/>
      <c r="J65" s="16"/>
      <c r="K65" s="16"/>
    </row>
    <row r="66" spans="1:11" x14ac:dyDescent="0.2">
      <c r="A66" s="16"/>
      <c r="B66" s="16"/>
      <c r="C66" s="16"/>
      <c r="D66" s="16"/>
      <c r="E66" s="16"/>
      <c r="F66" s="16"/>
      <c r="G66" s="16"/>
      <c r="H66" s="16"/>
      <c r="I66" s="16"/>
      <c r="J66" s="16"/>
      <c r="K66" s="16"/>
    </row>
    <row r="67" spans="1:11" x14ac:dyDescent="0.2">
      <c r="A67" s="16"/>
      <c r="B67" s="16"/>
      <c r="C67" s="16"/>
      <c r="D67" s="16"/>
      <c r="E67" s="16"/>
      <c r="F67" s="16"/>
      <c r="G67" s="16"/>
      <c r="H67" s="16"/>
      <c r="I67" s="16"/>
      <c r="J67" s="16"/>
      <c r="K67" s="16"/>
    </row>
    <row r="68" spans="1:11" x14ac:dyDescent="0.2">
      <c r="A68" s="16"/>
      <c r="B68" s="16"/>
      <c r="C68" s="16"/>
      <c r="D68" s="16"/>
      <c r="E68" s="16"/>
      <c r="F68" s="16"/>
      <c r="G68" s="16"/>
      <c r="H68" s="16"/>
      <c r="I68" s="16"/>
      <c r="J68" s="16"/>
      <c r="K68" s="16"/>
    </row>
    <row r="69" spans="1:11" x14ac:dyDescent="0.2">
      <c r="A69" s="16"/>
      <c r="B69" s="16"/>
      <c r="C69" s="16"/>
      <c r="D69" s="16"/>
      <c r="E69" s="16"/>
      <c r="F69" s="16"/>
      <c r="G69" s="16"/>
      <c r="H69" s="16"/>
      <c r="I69" s="16"/>
      <c r="J69" s="16"/>
      <c r="K69" s="16"/>
    </row>
    <row r="70" spans="1:11" x14ac:dyDescent="0.2">
      <c r="A70" s="16"/>
      <c r="B70" s="16"/>
      <c r="C70" s="16"/>
      <c r="D70" s="16"/>
      <c r="E70" s="16"/>
      <c r="F70" s="16"/>
      <c r="G70" s="16"/>
      <c r="H70" s="16"/>
      <c r="I70" s="16"/>
      <c r="J70" s="16"/>
      <c r="K70" s="16"/>
    </row>
    <row r="71" spans="1:11" x14ac:dyDescent="0.2">
      <c r="A71" s="16"/>
      <c r="B71" s="16"/>
      <c r="C71" s="16"/>
      <c r="D71" s="16"/>
      <c r="E71" s="16"/>
      <c r="F71" s="16"/>
      <c r="G71" s="16"/>
      <c r="H71" s="16"/>
      <c r="I71" s="16"/>
      <c r="J71" s="16"/>
      <c r="K71" s="16"/>
    </row>
    <row r="72" spans="1:11" x14ac:dyDescent="0.2">
      <c r="A72" s="16"/>
      <c r="B72" s="16"/>
      <c r="C72" s="16"/>
      <c r="D72" s="16"/>
      <c r="E72" s="16"/>
      <c r="F72" s="16"/>
      <c r="G72" s="16"/>
      <c r="H72" s="16"/>
      <c r="I72" s="16"/>
      <c r="J72" s="16"/>
      <c r="K72" s="16"/>
    </row>
    <row r="73" spans="1:11" x14ac:dyDescent="0.2">
      <c r="A73" s="16"/>
      <c r="B73" s="16"/>
      <c r="C73" s="16"/>
      <c r="D73" s="16"/>
      <c r="E73" s="16"/>
      <c r="F73" s="16"/>
      <c r="G73" s="16"/>
      <c r="H73" s="16"/>
      <c r="I73" s="16"/>
      <c r="J73" s="16"/>
      <c r="K73" s="16"/>
    </row>
    <row r="74" spans="1:11" x14ac:dyDescent="0.2">
      <c r="A74" s="16"/>
      <c r="B74" s="16"/>
      <c r="C74" s="16"/>
      <c r="D74" s="16"/>
      <c r="E74" s="16"/>
      <c r="F74" s="16"/>
      <c r="G74" s="16"/>
      <c r="H74" s="16"/>
      <c r="I74" s="16"/>
      <c r="J74" s="16"/>
      <c r="K74" s="16"/>
    </row>
    <row r="75" spans="1:11" x14ac:dyDescent="0.2">
      <c r="A75" s="16"/>
      <c r="B75" s="16"/>
      <c r="C75" s="16"/>
      <c r="D75" s="16"/>
      <c r="E75" s="16"/>
      <c r="F75" s="16"/>
      <c r="G75" s="16"/>
      <c r="H75" s="16"/>
      <c r="I75" s="16"/>
      <c r="J75" s="16"/>
      <c r="K75" s="16"/>
    </row>
    <row r="76" spans="1:11" x14ac:dyDescent="0.2">
      <c r="A76" s="16"/>
      <c r="B76" s="16"/>
      <c r="C76" s="16"/>
      <c r="D76" s="16"/>
      <c r="E76" s="16"/>
      <c r="F76" s="16"/>
      <c r="G76" s="16"/>
      <c r="H76" s="16"/>
      <c r="I76" s="16"/>
      <c r="J76" s="16"/>
      <c r="K76" s="16"/>
    </row>
    <row r="77" spans="1:11" x14ac:dyDescent="0.2">
      <c r="A77" s="16"/>
      <c r="B77" s="16"/>
      <c r="C77" s="16"/>
      <c r="D77" s="16"/>
      <c r="E77" s="16"/>
      <c r="F77" s="16"/>
      <c r="G77" s="16"/>
      <c r="H77" s="16"/>
      <c r="I77" s="16"/>
      <c r="J77" s="16"/>
      <c r="K77" s="16"/>
    </row>
    <row r="78" spans="1:11" x14ac:dyDescent="0.2">
      <c r="A78" s="16"/>
      <c r="B78" s="16"/>
      <c r="C78" s="16"/>
      <c r="D78" s="16"/>
      <c r="E78" s="16"/>
      <c r="F78" s="16"/>
      <c r="G78" s="16"/>
      <c r="H78" s="16"/>
      <c r="I78" s="16"/>
      <c r="J78" s="16"/>
      <c r="K78" s="16"/>
    </row>
    <row r="79" spans="1:11" x14ac:dyDescent="0.2">
      <c r="A79" s="16"/>
      <c r="B79" s="16"/>
      <c r="C79" s="16"/>
      <c r="D79" s="16"/>
      <c r="E79" s="16"/>
      <c r="F79" s="16"/>
      <c r="G79" s="16"/>
      <c r="H79" s="16"/>
      <c r="I79" s="16"/>
      <c r="J79" s="16"/>
      <c r="K79" s="16"/>
    </row>
    <row r="80" spans="1:11" x14ac:dyDescent="0.2">
      <c r="A80" s="16"/>
      <c r="B80" s="16"/>
      <c r="C80" s="16"/>
      <c r="D80" s="16"/>
      <c r="E80" s="16"/>
      <c r="F80" s="16"/>
      <c r="G80" s="16"/>
      <c r="H80" s="16"/>
      <c r="I80" s="16"/>
      <c r="J80" s="16"/>
      <c r="K80" s="16"/>
    </row>
    <row r="81" spans="1:11" x14ac:dyDescent="0.2">
      <c r="A81" s="16"/>
      <c r="B81" s="16"/>
      <c r="C81" s="16"/>
      <c r="D81" s="16"/>
      <c r="E81" s="16"/>
      <c r="F81" s="16"/>
      <c r="G81" s="16"/>
      <c r="H81" s="16"/>
      <c r="I81" s="16"/>
      <c r="J81" s="16"/>
      <c r="K81" s="16"/>
    </row>
    <row r="82" spans="1:11" x14ac:dyDescent="0.2">
      <c r="A82" s="16"/>
      <c r="B82" s="16"/>
      <c r="C82" s="16"/>
      <c r="D82" s="16"/>
      <c r="E82" s="16"/>
      <c r="F82" s="16"/>
      <c r="G82" s="16"/>
      <c r="H82" s="16"/>
      <c r="I82" s="16"/>
      <c r="J82" s="16"/>
      <c r="K82" s="16"/>
    </row>
    <row r="83" spans="1:11" x14ac:dyDescent="0.2">
      <c r="A83" s="16"/>
      <c r="B83" s="16"/>
      <c r="C83" s="16"/>
      <c r="D83" s="16"/>
      <c r="E83" s="16"/>
      <c r="F83" s="16"/>
      <c r="G83" s="16"/>
      <c r="H83" s="16"/>
      <c r="I83" s="16"/>
      <c r="J83" s="16"/>
      <c r="K83" s="16"/>
    </row>
    <row r="84" spans="1:11" x14ac:dyDescent="0.2">
      <c r="A84" s="16"/>
      <c r="B84" s="16"/>
      <c r="C84" s="16"/>
      <c r="D84" s="16"/>
      <c r="E84" s="16"/>
      <c r="F84" s="16"/>
      <c r="G84" s="16"/>
      <c r="H84" s="16"/>
      <c r="I84" s="16"/>
      <c r="J84" s="16"/>
      <c r="K84" s="16"/>
    </row>
    <row r="85" spans="1:11" x14ac:dyDescent="0.2">
      <c r="A85" s="16"/>
      <c r="B85" s="16"/>
      <c r="C85" s="16"/>
      <c r="D85" s="16"/>
      <c r="E85" s="16"/>
      <c r="F85" s="16"/>
      <c r="G85" s="16"/>
      <c r="H85" s="16"/>
      <c r="I85" s="16"/>
      <c r="J85" s="16"/>
      <c r="K85" s="16"/>
    </row>
    <row r="86" spans="1:11" x14ac:dyDescent="0.2">
      <c r="A86" s="16"/>
      <c r="B86" s="16"/>
      <c r="C86" s="16"/>
      <c r="D86" s="16"/>
      <c r="E86" s="16"/>
      <c r="F86" s="16"/>
      <c r="G86" s="16"/>
      <c r="H86" s="16"/>
      <c r="I86" s="16"/>
      <c r="J86" s="16"/>
      <c r="K86" s="16"/>
    </row>
    <row r="87" spans="1:11" x14ac:dyDescent="0.2">
      <c r="A87" s="16"/>
      <c r="B87" s="16"/>
      <c r="C87" s="16"/>
      <c r="D87" s="16"/>
      <c r="E87" s="16"/>
      <c r="F87" s="16"/>
      <c r="G87" s="16"/>
      <c r="H87" s="16"/>
      <c r="I87" s="16"/>
      <c r="J87" s="16"/>
      <c r="K87" s="16"/>
    </row>
    <row r="88" spans="1:11" x14ac:dyDescent="0.2">
      <c r="A88" s="16"/>
      <c r="B88" s="16"/>
      <c r="C88" s="16"/>
      <c r="D88" s="16"/>
      <c r="E88" s="16"/>
      <c r="F88" s="16"/>
      <c r="G88" s="16"/>
      <c r="H88" s="16"/>
      <c r="I88" s="16"/>
      <c r="J88" s="16"/>
      <c r="K88" s="16"/>
    </row>
  </sheetData>
  <sheetProtection password="CC19" sheet="1" objects="1" scenarios="1"/>
  <mergeCells count="41">
    <mergeCell ref="A1:K2"/>
    <mergeCell ref="A7:H7"/>
    <mergeCell ref="A12:H12"/>
    <mergeCell ref="A14:C16"/>
    <mergeCell ref="B13:C13"/>
    <mergeCell ref="F26:K26"/>
    <mergeCell ref="A25:B25"/>
    <mergeCell ref="C25:E25"/>
    <mergeCell ref="I16:K20"/>
    <mergeCell ref="C21:K21"/>
    <mergeCell ref="A21:B21"/>
    <mergeCell ref="B17:C17"/>
    <mergeCell ref="C27:E27"/>
    <mergeCell ref="C29:E29"/>
    <mergeCell ref="C31:E31"/>
    <mergeCell ref="A38:D38"/>
    <mergeCell ref="A31:B31"/>
    <mergeCell ref="A27:B27"/>
    <mergeCell ref="A29:B29"/>
    <mergeCell ref="F29:K31"/>
    <mergeCell ref="A37:D37"/>
    <mergeCell ref="A62:C62"/>
    <mergeCell ref="E62:K62"/>
    <mergeCell ref="A58:I58"/>
    <mergeCell ref="A60:K60"/>
    <mergeCell ref="A61:F61"/>
    <mergeCell ref="A56:E56"/>
    <mergeCell ref="G56:K56"/>
    <mergeCell ref="A45:D45"/>
    <mergeCell ref="A33:B33"/>
    <mergeCell ref="C33:E33"/>
    <mergeCell ref="A39:D39"/>
    <mergeCell ref="A51:D51"/>
    <mergeCell ref="A42:D42"/>
    <mergeCell ref="A44:D44"/>
    <mergeCell ref="A46:D46"/>
    <mergeCell ref="A40:D40"/>
    <mergeCell ref="A49:D49"/>
    <mergeCell ref="A50:D50"/>
    <mergeCell ref="A43:D43"/>
    <mergeCell ref="A41:D41"/>
  </mergeCells>
  <phoneticPr fontId="4" type="noConversion"/>
  <pageMargins left="0.78740157480314965" right="0.39370078740157483" top="0.59055118110236227" bottom="0.59055118110236227" header="0.51181102362204722" footer="0.51181102362204722"/>
  <pageSetup paperSize="9" scale="61"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1" r:id="rId4" name="Check Box 3">
              <controlPr defaultSize="0" autoFill="0" autoLine="0" autoPict="0" altText="ja">
                <anchor moveWithCells="1">
                  <from>
                    <xdr:col>3</xdr:col>
                    <xdr:colOff>571500</xdr:colOff>
                    <xdr:row>12</xdr:row>
                    <xdr:rowOff>47625</xdr:rowOff>
                  </from>
                  <to>
                    <xdr:col>4</xdr:col>
                    <xdr:colOff>9525</xdr:colOff>
                    <xdr:row>12</xdr:row>
                    <xdr:rowOff>266700</xdr:rowOff>
                  </to>
                </anchor>
              </controlPr>
            </control>
          </mc:Choice>
        </mc:AlternateContent>
        <mc:AlternateContent xmlns:mc="http://schemas.openxmlformats.org/markup-compatibility/2006">
          <mc:Choice Requires="x14">
            <control shapeId="2052" r:id="rId5" name="Check Box 4">
              <controlPr defaultSize="0" autoFill="0" autoLine="0" autoPict="0" altText="ja">
                <anchor moveWithCells="1">
                  <from>
                    <xdr:col>3</xdr:col>
                    <xdr:colOff>542925</xdr:colOff>
                    <xdr:row>14</xdr:row>
                    <xdr:rowOff>47625</xdr:rowOff>
                  </from>
                  <to>
                    <xdr:col>3</xdr:col>
                    <xdr:colOff>1057275</xdr:colOff>
                    <xdr:row>14</xdr:row>
                    <xdr:rowOff>266700</xdr:rowOff>
                  </to>
                </anchor>
              </controlPr>
            </control>
          </mc:Choice>
        </mc:AlternateContent>
        <mc:AlternateContent xmlns:mc="http://schemas.openxmlformats.org/markup-compatibility/2006">
          <mc:Choice Requires="x14">
            <control shapeId="2053" r:id="rId6" name="Check Box 5">
              <controlPr defaultSize="0" autoFill="0" autoLine="0" autoPict="0" altText="ja">
                <anchor moveWithCells="1">
                  <from>
                    <xdr:col>3</xdr:col>
                    <xdr:colOff>552450</xdr:colOff>
                    <xdr:row>16</xdr:row>
                    <xdr:rowOff>47625</xdr:rowOff>
                  </from>
                  <to>
                    <xdr:col>3</xdr:col>
                    <xdr:colOff>1066800</xdr:colOff>
                    <xdr:row>16</xdr:row>
                    <xdr:rowOff>266700</xdr:rowOff>
                  </to>
                </anchor>
              </controlPr>
            </control>
          </mc:Choice>
        </mc:AlternateContent>
        <mc:AlternateContent xmlns:mc="http://schemas.openxmlformats.org/markup-compatibility/2006">
          <mc:Choice Requires="x14">
            <control shapeId="2054" r:id="rId7" name="Check Box 6">
              <controlPr defaultSize="0" autoFill="0" autoLine="0" autoPict="0" altText="ja">
                <anchor moveWithCells="1">
                  <from>
                    <xdr:col>3</xdr:col>
                    <xdr:colOff>542925</xdr:colOff>
                    <xdr:row>18</xdr:row>
                    <xdr:rowOff>47625</xdr:rowOff>
                  </from>
                  <to>
                    <xdr:col>3</xdr:col>
                    <xdr:colOff>1057275</xdr:colOff>
                    <xdr:row>18</xdr:row>
                    <xdr:rowOff>266700</xdr:rowOff>
                  </to>
                </anchor>
              </controlPr>
            </control>
          </mc:Choice>
        </mc:AlternateContent>
        <mc:AlternateContent xmlns:mc="http://schemas.openxmlformats.org/markup-compatibility/2006">
          <mc:Choice Requires="x14">
            <control shapeId="2055" r:id="rId8" name="Check Box 7">
              <controlPr defaultSize="0" autoFill="0" autoLine="0" autoPict="0" altText="ja">
                <anchor moveWithCells="1">
                  <from>
                    <xdr:col>0</xdr:col>
                    <xdr:colOff>76200</xdr:colOff>
                    <xdr:row>12</xdr:row>
                    <xdr:rowOff>47625</xdr:rowOff>
                  </from>
                  <to>
                    <xdr:col>0</xdr:col>
                    <xdr:colOff>590550</xdr:colOff>
                    <xdr:row>12</xdr:row>
                    <xdr:rowOff>266700</xdr:rowOff>
                  </to>
                </anchor>
              </controlPr>
            </control>
          </mc:Choice>
        </mc:AlternateContent>
        <mc:AlternateContent xmlns:mc="http://schemas.openxmlformats.org/markup-compatibility/2006">
          <mc:Choice Requires="x14">
            <control shapeId="2056" r:id="rId9" name="Check Box 8">
              <controlPr defaultSize="0" autoFill="0" autoLine="0" autoPict="0" altText="ja">
                <anchor moveWithCells="1">
                  <from>
                    <xdr:col>0</xdr:col>
                    <xdr:colOff>76200</xdr:colOff>
                    <xdr:row>16</xdr:row>
                    <xdr:rowOff>47625</xdr:rowOff>
                  </from>
                  <to>
                    <xdr:col>0</xdr:col>
                    <xdr:colOff>590550</xdr:colOff>
                    <xdr:row>16</xdr:row>
                    <xdr:rowOff>266700</xdr:rowOff>
                  </to>
                </anchor>
              </controlPr>
            </control>
          </mc:Choice>
        </mc:AlternateContent>
        <mc:AlternateContent xmlns:mc="http://schemas.openxmlformats.org/markup-compatibility/2006">
          <mc:Choice Requires="x14">
            <control shapeId="2057" r:id="rId10" name="Check Box 9">
              <controlPr defaultSize="0" autoFill="0" autoLine="0" autoPict="0" altText="ja">
                <anchor moveWithCells="1">
                  <from>
                    <xdr:col>6</xdr:col>
                    <xdr:colOff>561975</xdr:colOff>
                    <xdr:row>12</xdr:row>
                    <xdr:rowOff>47625</xdr:rowOff>
                  </from>
                  <to>
                    <xdr:col>6</xdr:col>
                    <xdr:colOff>1076325</xdr:colOff>
                    <xdr:row>12</xdr:row>
                    <xdr:rowOff>266700</xdr:rowOff>
                  </to>
                </anchor>
              </controlPr>
            </control>
          </mc:Choice>
        </mc:AlternateContent>
        <mc:AlternateContent xmlns:mc="http://schemas.openxmlformats.org/markup-compatibility/2006">
          <mc:Choice Requires="x14">
            <control shapeId="2058" r:id="rId11" name="Check Box 10">
              <controlPr defaultSize="0" autoFill="0" autoLine="0" autoPict="0" altText="ja">
                <anchor moveWithCells="1">
                  <from>
                    <xdr:col>6</xdr:col>
                    <xdr:colOff>561975</xdr:colOff>
                    <xdr:row>14</xdr:row>
                    <xdr:rowOff>47625</xdr:rowOff>
                  </from>
                  <to>
                    <xdr:col>6</xdr:col>
                    <xdr:colOff>1076325</xdr:colOff>
                    <xdr:row>14</xdr:row>
                    <xdr:rowOff>266700</xdr:rowOff>
                  </to>
                </anchor>
              </controlPr>
            </control>
          </mc:Choice>
        </mc:AlternateContent>
        <mc:AlternateContent xmlns:mc="http://schemas.openxmlformats.org/markup-compatibility/2006">
          <mc:Choice Requires="x14">
            <control shapeId="2059" r:id="rId12" name="Check Box 11">
              <controlPr defaultSize="0" autoFill="0" autoLine="0" autoPict="0" altText="ja">
                <anchor moveWithCells="1">
                  <from>
                    <xdr:col>6</xdr:col>
                    <xdr:colOff>561975</xdr:colOff>
                    <xdr:row>16</xdr:row>
                    <xdr:rowOff>47625</xdr:rowOff>
                  </from>
                  <to>
                    <xdr:col>6</xdr:col>
                    <xdr:colOff>1076325</xdr:colOff>
                    <xdr:row>16</xdr:row>
                    <xdr:rowOff>266700</xdr:rowOff>
                  </to>
                </anchor>
              </controlPr>
            </control>
          </mc:Choice>
        </mc:AlternateContent>
        <mc:AlternateContent xmlns:mc="http://schemas.openxmlformats.org/markup-compatibility/2006">
          <mc:Choice Requires="x14">
            <control shapeId="2060" r:id="rId13" name="Check Box 12">
              <controlPr defaultSize="0" autoFill="0" autoLine="0" autoPict="0" altText="ja">
                <anchor moveWithCells="1">
                  <from>
                    <xdr:col>6</xdr:col>
                    <xdr:colOff>561975</xdr:colOff>
                    <xdr:row>18</xdr:row>
                    <xdr:rowOff>47625</xdr:rowOff>
                  </from>
                  <to>
                    <xdr:col>6</xdr:col>
                    <xdr:colOff>1076325</xdr:colOff>
                    <xdr:row>18</xdr:row>
                    <xdr:rowOff>266700</xdr:rowOff>
                  </to>
                </anchor>
              </controlPr>
            </control>
          </mc:Choice>
        </mc:AlternateContent>
        <mc:AlternateContent xmlns:mc="http://schemas.openxmlformats.org/markup-compatibility/2006">
          <mc:Choice Requires="x14">
            <control shapeId="2062" r:id="rId14" name="Check Box 14">
              <controlPr defaultSize="0" autoFill="0" autoLine="0" autoPict="0">
                <anchor moveWithCells="1">
                  <from>
                    <xdr:col>5</xdr:col>
                    <xdr:colOff>76200</xdr:colOff>
                    <xdr:row>26</xdr:row>
                    <xdr:rowOff>19050</xdr:rowOff>
                  </from>
                  <to>
                    <xdr:col>5</xdr:col>
                    <xdr:colOff>590550</xdr:colOff>
                    <xdr:row>26</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2:M56"/>
  <sheetViews>
    <sheetView workbookViewId="0">
      <selection activeCell="M8" sqref="M8"/>
    </sheetView>
  </sheetViews>
  <sheetFormatPr baseColWidth="10" defaultColWidth="9.140625" defaultRowHeight="12.75" x14ac:dyDescent="0.2"/>
  <cols>
    <col min="1" max="1" width="11.42578125" customWidth="1"/>
    <col min="2" max="2" width="13.85546875" customWidth="1"/>
    <col min="3" max="3" width="11.42578125" customWidth="1"/>
    <col min="4" max="4" width="13.5703125" customWidth="1"/>
    <col min="5" max="6" width="11.42578125" customWidth="1"/>
    <col min="7" max="7" width="14" customWidth="1"/>
    <col min="8" max="12" width="11.42578125" customWidth="1"/>
    <col min="13" max="13" width="11.42578125" style="14" customWidth="1"/>
    <col min="14" max="256" width="11.42578125" customWidth="1"/>
  </cols>
  <sheetData>
    <row r="2" spans="1:13" x14ac:dyDescent="0.2">
      <c r="A2" s="6" t="s">
        <v>4</v>
      </c>
      <c r="B2" s="6" t="s">
        <v>6</v>
      </c>
      <c r="C2" s="6" t="s">
        <v>28</v>
      </c>
      <c r="D2" s="6" t="s">
        <v>29</v>
      </c>
      <c r="E2" s="6" t="s">
        <v>30</v>
      </c>
      <c r="F2" s="6" t="s">
        <v>31</v>
      </c>
      <c r="G2" s="6" t="s">
        <v>12</v>
      </c>
      <c r="H2" s="6" t="s">
        <v>9</v>
      </c>
    </row>
    <row r="3" spans="1:13" x14ac:dyDescent="0.2">
      <c r="A3" t="b">
        <v>1</v>
      </c>
      <c r="B3" t="b">
        <v>0</v>
      </c>
      <c r="C3" t="b">
        <v>0</v>
      </c>
      <c r="D3" t="b">
        <v>0</v>
      </c>
      <c r="E3" t="b">
        <v>0</v>
      </c>
      <c r="F3" t="b">
        <v>0</v>
      </c>
      <c r="G3" t="b">
        <v>0</v>
      </c>
      <c r="H3" t="b">
        <v>0</v>
      </c>
    </row>
    <row r="4" spans="1:13" x14ac:dyDescent="0.2">
      <c r="A4">
        <f>IF(A3=TRUE,1,0)</f>
        <v>1</v>
      </c>
      <c r="B4">
        <f t="shared" ref="B4:H4" si="0">IF(B3=TRUE,1,0)</f>
        <v>0</v>
      </c>
      <c r="C4">
        <f t="shared" si="0"/>
        <v>0</v>
      </c>
      <c r="D4">
        <f t="shared" si="0"/>
        <v>0</v>
      </c>
      <c r="E4">
        <f t="shared" si="0"/>
        <v>0</v>
      </c>
      <c r="F4">
        <f t="shared" si="0"/>
        <v>0</v>
      </c>
      <c r="G4">
        <f t="shared" si="0"/>
        <v>0</v>
      </c>
      <c r="H4">
        <f t="shared" si="0"/>
        <v>0</v>
      </c>
    </row>
    <row r="6" spans="1:13" x14ac:dyDescent="0.2">
      <c r="J6" t="s">
        <v>32</v>
      </c>
      <c r="M6" s="14">
        <f>Abrechnung!E37</f>
        <v>0</v>
      </c>
    </row>
    <row r="8" spans="1:13" x14ac:dyDescent="0.2">
      <c r="J8" t="s">
        <v>33</v>
      </c>
      <c r="M8" s="14">
        <f>IF(A16=1,0,IF(C16=1,M6/E21*A21,M6/E20*A20))</f>
        <v>0</v>
      </c>
    </row>
    <row r="9" spans="1:13" x14ac:dyDescent="0.2">
      <c r="A9" s="6" t="s">
        <v>34</v>
      </c>
      <c r="B9" s="6" t="s">
        <v>35</v>
      </c>
      <c r="D9" s="6" t="s">
        <v>36</v>
      </c>
      <c r="E9" s="6" t="s">
        <v>37</v>
      </c>
      <c r="G9" s="29" t="s">
        <v>38</v>
      </c>
    </row>
    <row r="10" spans="1:13" x14ac:dyDescent="0.2">
      <c r="A10" t="b">
        <v>1</v>
      </c>
      <c r="B10" t="b">
        <v>0</v>
      </c>
      <c r="G10">
        <v>0.3</v>
      </c>
      <c r="J10" t="s">
        <v>39</v>
      </c>
      <c r="M10" s="14">
        <f>M6-M8</f>
        <v>0</v>
      </c>
    </row>
    <row r="11" spans="1:13" x14ac:dyDescent="0.2">
      <c r="A11">
        <f>IF(A10=TRUE,1,0)</f>
        <v>1</v>
      </c>
      <c r="B11">
        <f>IF(B10=TRUE,1,0)</f>
        <v>0</v>
      </c>
      <c r="D11">
        <f>A11+B11</f>
        <v>1</v>
      </c>
      <c r="E11">
        <f>SUM(A4:H4)</f>
        <v>1</v>
      </c>
    </row>
    <row r="12" spans="1:13" x14ac:dyDescent="0.2">
      <c r="J12" t="s">
        <v>40</v>
      </c>
      <c r="M12" s="14">
        <f>M10*G19/100</f>
        <v>0</v>
      </c>
    </row>
    <row r="14" spans="1:13" x14ac:dyDescent="0.2">
      <c r="A14" s="8" t="s">
        <v>41</v>
      </c>
      <c r="C14" s="8" t="s">
        <v>42</v>
      </c>
      <c r="E14" s="8" t="s">
        <v>43</v>
      </c>
      <c r="G14" s="8" t="s">
        <v>44</v>
      </c>
    </row>
    <row r="15" spans="1:13" x14ac:dyDescent="0.2">
      <c r="A15" t="b">
        <v>1</v>
      </c>
      <c r="C15" t="b">
        <v>1</v>
      </c>
      <c r="E15" t="b">
        <v>0</v>
      </c>
      <c r="J15" t="s">
        <v>45</v>
      </c>
    </row>
    <row r="16" spans="1:13" x14ac:dyDescent="0.2">
      <c r="A16">
        <v>0</v>
      </c>
      <c r="C16">
        <f>IF(C15=TRUE,1,0)</f>
        <v>1</v>
      </c>
      <c r="E16">
        <f>IF(E15=TRUE,1,0)</f>
        <v>0</v>
      </c>
      <c r="G16">
        <f>SUM(A16:F16)</f>
        <v>1</v>
      </c>
    </row>
    <row r="17" spans="1:10" x14ac:dyDescent="0.2">
      <c r="J17" t="s">
        <v>46</v>
      </c>
    </row>
    <row r="18" spans="1:10" x14ac:dyDescent="0.2">
      <c r="A18" s="6" t="s">
        <v>47</v>
      </c>
      <c r="C18" s="6" t="s">
        <v>48</v>
      </c>
      <c r="E18" s="6" t="s">
        <v>49</v>
      </c>
      <c r="G18" s="6" t="s">
        <v>40</v>
      </c>
    </row>
    <row r="19" spans="1:10" x14ac:dyDescent="0.2">
      <c r="A19">
        <v>0</v>
      </c>
      <c r="C19">
        <v>10</v>
      </c>
      <c r="E19">
        <f>100+A19</f>
        <v>100</v>
      </c>
      <c r="G19">
        <v>15</v>
      </c>
    </row>
    <row r="20" spans="1:10" x14ac:dyDescent="0.2">
      <c r="A20">
        <v>7</v>
      </c>
      <c r="E20">
        <f>100+A20</f>
        <v>107</v>
      </c>
    </row>
    <row r="21" spans="1:10" x14ac:dyDescent="0.2">
      <c r="A21">
        <v>19</v>
      </c>
      <c r="E21">
        <f>100+A21</f>
        <v>119</v>
      </c>
    </row>
    <row r="25" spans="1:10" x14ac:dyDescent="0.2">
      <c r="A25" t="s">
        <v>50</v>
      </c>
    </row>
    <row r="27" spans="1:10" x14ac:dyDescent="0.2">
      <c r="A27" t="s">
        <v>51</v>
      </c>
    </row>
    <row r="29" spans="1:10" x14ac:dyDescent="0.2">
      <c r="A29" t="s">
        <v>52</v>
      </c>
    </row>
    <row r="31" spans="1:10" x14ac:dyDescent="0.2">
      <c r="A31" t="str">
        <f>"./. Spieleinnahme x 15,97% = ("&amp;A21&amp;"% Umsatzsteuer)"</f>
        <v>./. Spieleinnahme x 15,97% = (19% Umsatzsteuer)</v>
      </c>
    </row>
    <row r="33" spans="1:7" x14ac:dyDescent="0.2">
      <c r="A33" t="s">
        <v>53</v>
      </c>
    </row>
    <row r="35" spans="1:7" x14ac:dyDescent="0.2">
      <c r="A35" t="str">
        <f>A20&amp;"% Umsatzsteuer"</f>
        <v>7% Umsatzsteuer</v>
      </c>
    </row>
    <row r="37" spans="1:7" x14ac:dyDescent="0.2">
      <c r="A37" t="str">
        <f>"an den Kreiskassierer des Kreises "&amp;Abrechnung!C33</f>
        <v xml:space="preserve">an den Kreiskassierer des Kreises </v>
      </c>
    </row>
    <row r="39" spans="1:7" x14ac:dyDescent="0.2">
      <c r="A39" s="7" t="s">
        <v>54</v>
      </c>
    </row>
    <row r="40" spans="1:7" ht="15.75" x14ac:dyDescent="0.25">
      <c r="B40" s="2"/>
    </row>
    <row r="41" spans="1:7" ht="15.75" x14ac:dyDescent="0.25">
      <c r="A41" t="str">
        <f>"die Kreiskasse des Kreises "&amp;Abrechnung!C33</f>
        <v xml:space="preserve">die Kreiskasse des Kreises </v>
      </c>
      <c r="B41" s="2"/>
    </row>
    <row r="42" spans="1:7" ht="15.75" x14ac:dyDescent="0.25">
      <c r="B42" s="2"/>
    </row>
    <row r="43" spans="1:7" ht="15.75" x14ac:dyDescent="0.25">
      <c r="A43" t="s">
        <v>55</v>
      </c>
      <c r="B43" s="2"/>
    </row>
    <row r="44" spans="1:7" ht="15.75" x14ac:dyDescent="0.25">
      <c r="B44" s="2"/>
    </row>
    <row r="45" spans="1:7" x14ac:dyDescent="0.2">
      <c r="A45" s="66" t="s">
        <v>56</v>
      </c>
      <c r="B45" s="66"/>
      <c r="C45" s="66"/>
      <c r="D45" s="66"/>
      <c r="E45" s="66"/>
      <c r="F45" s="66"/>
      <c r="G45" s="66"/>
    </row>
    <row r="46" spans="1:7" ht="15.75" x14ac:dyDescent="0.25">
      <c r="B46" s="2"/>
    </row>
    <row r="47" spans="1:7" ht="15.75" x14ac:dyDescent="0.25">
      <c r="A47" t="str">
        <f>IF(A11=1,A45&amp;A41&amp;" zu überweisen.",A45&amp;A43&amp;" zu überweisen.")</f>
        <v>sind innerhalb von 8 Tagen durch den Platzverein an die Kreiskasse des Kreises  zu überweisen.</v>
      </c>
      <c r="B47" s="2"/>
    </row>
    <row r="49" spans="1:1" ht="15.75" x14ac:dyDescent="0.25">
      <c r="A49" s="2"/>
    </row>
    <row r="50" spans="1:1" ht="15.75" x14ac:dyDescent="0.25">
      <c r="A50" s="2"/>
    </row>
    <row r="51" spans="1:1" ht="15.75" x14ac:dyDescent="0.25">
      <c r="A51" s="2"/>
    </row>
    <row r="52" spans="1:1" ht="15.75" x14ac:dyDescent="0.25">
      <c r="A52" s="2"/>
    </row>
    <row r="53" spans="1:1" ht="15.75" x14ac:dyDescent="0.25">
      <c r="A53" s="2"/>
    </row>
    <row r="54" spans="1:1" ht="15.75" x14ac:dyDescent="0.25">
      <c r="A54" s="2"/>
    </row>
    <row r="55" spans="1:1" ht="15.75" x14ac:dyDescent="0.25">
      <c r="A55" s="2"/>
    </row>
    <row r="56" spans="1:1" ht="15.75" x14ac:dyDescent="0.25">
      <c r="A56" s="2"/>
    </row>
  </sheetData>
  <mergeCells count="1">
    <mergeCell ref="A45:G45"/>
  </mergeCells>
  <phoneticPr fontId="4"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7"/>
    <pageSetUpPr autoPageBreaks="0" fitToPage="1"/>
  </sheetPr>
  <dimension ref="A2:F66"/>
  <sheetViews>
    <sheetView showGridLines="0" showRowColHeaders="0" showZeros="0" showOutlineSymbols="0" workbookViewId="0">
      <selection activeCell="A19" sqref="A19"/>
    </sheetView>
  </sheetViews>
  <sheetFormatPr baseColWidth="10" defaultColWidth="9.140625" defaultRowHeight="12.75" x14ac:dyDescent="0.2"/>
  <cols>
    <col min="1" max="5" width="11.42578125" customWidth="1"/>
    <col min="6" max="6" width="45.140625" customWidth="1"/>
    <col min="7" max="256" width="11.42578125" customWidth="1"/>
  </cols>
  <sheetData>
    <row r="2" spans="1:6" ht="15.75" x14ac:dyDescent="0.25">
      <c r="A2" s="67" t="s">
        <v>57</v>
      </c>
      <c r="B2" s="67"/>
      <c r="C2" s="67"/>
      <c r="D2" s="67"/>
      <c r="E2" s="67"/>
      <c r="F2" s="67"/>
    </row>
    <row r="3" spans="1:6" ht="15.75" x14ac:dyDescent="0.25">
      <c r="A3" s="2"/>
      <c r="B3" s="2"/>
      <c r="C3" s="2"/>
      <c r="D3" s="2"/>
      <c r="E3" s="2"/>
      <c r="F3" s="2"/>
    </row>
    <row r="4" spans="1:6" ht="15.75" x14ac:dyDescent="0.25">
      <c r="A4" s="2" t="s">
        <v>58</v>
      </c>
      <c r="B4" s="2"/>
      <c r="C4" s="2"/>
      <c r="D4" s="2"/>
      <c r="E4" s="2"/>
      <c r="F4" s="2"/>
    </row>
    <row r="5" spans="1:6" ht="15.75" x14ac:dyDescent="0.25">
      <c r="A5" s="2" t="s">
        <v>59</v>
      </c>
      <c r="B5" s="2"/>
      <c r="C5" s="2"/>
      <c r="D5" s="2"/>
      <c r="E5" s="2"/>
      <c r="F5" s="2"/>
    </row>
    <row r="6" spans="1:6" ht="15.75" x14ac:dyDescent="0.25">
      <c r="A6" s="2" t="s">
        <v>60</v>
      </c>
      <c r="B6" s="2"/>
      <c r="C6" s="2"/>
      <c r="D6" s="2"/>
      <c r="E6" s="2"/>
      <c r="F6" s="2"/>
    </row>
    <row r="7" spans="1:6" ht="15.75" x14ac:dyDescent="0.25">
      <c r="A7" s="2" t="s">
        <v>61</v>
      </c>
      <c r="B7" s="2"/>
      <c r="C7" s="2"/>
      <c r="D7" s="2"/>
      <c r="E7" s="2"/>
      <c r="F7" s="2"/>
    </row>
    <row r="8" spans="1:6" ht="15.75" x14ac:dyDescent="0.25">
      <c r="A8" s="2" t="s">
        <v>62</v>
      </c>
      <c r="B8" s="2"/>
      <c r="C8" s="2"/>
      <c r="D8" s="2"/>
      <c r="E8" s="2"/>
      <c r="F8" s="2"/>
    </row>
    <row r="9" spans="1:6" ht="15.75" x14ac:dyDescent="0.25">
      <c r="A9" s="2" t="s">
        <v>63</v>
      </c>
      <c r="B9" s="2"/>
      <c r="C9" s="2"/>
      <c r="D9" s="2"/>
      <c r="E9" s="2"/>
      <c r="F9" s="2"/>
    </row>
    <row r="10" spans="1:6" ht="15.75" x14ac:dyDescent="0.25">
      <c r="A10" s="2"/>
      <c r="B10" s="2"/>
      <c r="C10" s="2"/>
      <c r="D10" s="2"/>
      <c r="E10" s="2"/>
      <c r="F10" s="2"/>
    </row>
    <row r="11" spans="1:6" ht="15.75" x14ac:dyDescent="0.25">
      <c r="A11" s="2" t="s">
        <v>64</v>
      </c>
      <c r="B11" s="2"/>
      <c r="C11" s="2"/>
      <c r="D11" s="2"/>
      <c r="E11" s="2"/>
      <c r="F11" s="2"/>
    </row>
    <row r="12" spans="1:6" ht="15.75" x14ac:dyDescent="0.25">
      <c r="A12" s="2" t="s">
        <v>65</v>
      </c>
      <c r="B12" s="2"/>
      <c r="C12" s="2"/>
      <c r="D12" s="2"/>
      <c r="E12" s="2"/>
      <c r="F12" s="2"/>
    </row>
    <row r="13" spans="1:6" ht="15.75" x14ac:dyDescent="0.25">
      <c r="A13" s="2" t="s">
        <v>66</v>
      </c>
      <c r="B13" s="2"/>
      <c r="C13" s="2"/>
      <c r="D13" s="2"/>
      <c r="E13" s="2"/>
      <c r="F13" s="2"/>
    </row>
    <row r="14" spans="1:6" ht="15.75" x14ac:dyDescent="0.25">
      <c r="A14" s="2" t="s">
        <v>67</v>
      </c>
      <c r="B14" s="2"/>
      <c r="C14" s="2"/>
      <c r="D14" s="2"/>
      <c r="E14" s="2"/>
      <c r="F14" s="2"/>
    </row>
    <row r="15" spans="1:6" ht="15.75" x14ac:dyDescent="0.25">
      <c r="A15" s="2" t="s">
        <v>68</v>
      </c>
      <c r="B15" s="2"/>
      <c r="C15" s="2"/>
      <c r="D15" s="2"/>
      <c r="E15" s="2"/>
      <c r="F15" s="2"/>
    </row>
    <row r="16" spans="1:6" ht="15.75" x14ac:dyDescent="0.25">
      <c r="A16" s="2"/>
      <c r="B16" s="2"/>
      <c r="C16" s="2"/>
      <c r="D16" s="2"/>
      <c r="E16" s="2"/>
      <c r="F16" s="2"/>
    </row>
    <row r="17" spans="1:6" ht="15.75" x14ac:dyDescent="0.25">
      <c r="A17" s="2" t="s">
        <v>69</v>
      </c>
      <c r="B17" s="2"/>
      <c r="C17" s="2"/>
      <c r="D17" s="2"/>
      <c r="E17" s="2"/>
      <c r="F17" s="2"/>
    </row>
    <row r="18" spans="1:6" ht="15.75" x14ac:dyDescent="0.25">
      <c r="A18" s="2" t="s">
        <v>70</v>
      </c>
      <c r="B18" s="2"/>
      <c r="C18" s="2"/>
      <c r="D18" s="2"/>
      <c r="E18" s="2"/>
      <c r="F18" s="2"/>
    </row>
    <row r="19" spans="1:6" ht="15.75" x14ac:dyDescent="0.25">
      <c r="A19" s="2" t="s">
        <v>71</v>
      </c>
      <c r="B19" s="2"/>
      <c r="C19" s="2"/>
      <c r="D19" s="2"/>
      <c r="E19" s="2"/>
      <c r="F19" s="2"/>
    </row>
    <row r="20" spans="1:6" ht="15.75" x14ac:dyDescent="0.25">
      <c r="A20" s="2" t="s">
        <v>72</v>
      </c>
      <c r="B20" s="2"/>
      <c r="C20" s="2"/>
      <c r="D20" s="2"/>
      <c r="E20" s="2"/>
      <c r="F20" s="2"/>
    </row>
    <row r="21" spans="1:6" ht="15.75" x14ac:dyDescent="0.25">
      <c r="A21" s="2" t="s">
        <v>73</v>
      </c>
      <c r="B21" s="2"/>
      <c r="C21" s="2"/>
      <c r="D21" s="2"/>
      <c r="E21" s="2"/>
      <c r="F21" s="2"/>
    </row>
    <row r="24" spans="1:6" ht="15.75" x14ac:dyDescent="0.25">
      <c r="A24" s="67" t="s">
        <v>74</v>
      </c>
      <c r="B24" s="67"/>
      <c r="C24" s="67"/>
      <c r="D24" s="67"/>
      <c r="E24" s="67"/>
      <c r="F24" s="67"/>
    </row>
    <row r="25" spans="1:6" ht="15.75" x14ac:dyDescent="0.25">
      <c r="A25" s="2" t="s">
        <v>75</v>
      </c>
      <c r="B25" s="2"/>
      <c r="C25" s="2"/>
      <c r="D25" s="2"/>
      <c r="E25" s="2"/>
      <c r="F25" s="2"/>
    </row>
    <row r="26" spans="1:6" ht="15.75" x14ac:dyDescent="0.25">
      <c r="A26" s="2" t="s">
        <v>76</v>
      </c>
      <c r="B26" s="2"/>
      <c r="C26" s="2"/>
      <c r="D26" s="2"/>
      <c r="E26" s="2"/>
      <c r="F26" s="2"/>
    </row>
    <row r="27" spans="1:6" ht="15.75" x14ac:dyDescent="0.25">
      <c r="A27" s="2" t="s">
        <v>77</v>
      </c>
      <c r="B27" s="2"/>
      <c r="C27" s="2"/>
      <c r="D27" s="2"/>
      <c r="E27" s="2"/>
      <c r="F27" s="2"/>
    </row>
    <row r="28" spans="1:6" ht="15.75" x14ac:dyDescent="0.25">
      <c r="A28" s="2"/>
      <c r="B28" s="2"/>
      <c r="C28" s="2"/>
      <c r="D28" s="2"/>
      <c r="E28" s="2"/>
      <c r="F28" s="2"/>
    </row>
    <row r="29" spans="1:6" ht="15.75" x14ac:dyDescent="0.25">
      <c r="A29" s="2" t="s">
        <v>78</v>
      </c>
      <c r="B29" s="2"/>
      <c r="C29" s="2"/>
      <c r="D29" s="2"/>
      <c r="E29" s="2"/>
      <c r="F29" s="2"/>
    </row>
    <row r="30" spans="1:6" ht="15.75" x14ac:dyDescent="0.25">
      <c r="A30" s="2" t="s">
        <v>79</v>
      </c>
      <c r="B30" s="2"/>
      <c r="C30" s="2"/>
      <c r="D30" s="2"/>
      <c r="E30" s="2"/>
      <c r="F30" s="2"/>
    </row>
    <row r="31" spans="1:6" ht="15.75" x14ac:dyDescent="0.25">
      <c r="A31" s="2" t="s">
        <v>80</v>
      </c>
      <c r="B31" s="2"/>
      <c r="C31" s="2"/>
      <c r="D31" s="2"/>
      <c r="E31" s="2"/>
      <c r="F31" s="2"/>
    </row>
    <row r="32" spans="1:6" ht="15.75" x14ac:dyDescent="0.25">
      <c r="A32" s="2" t="s">
        <v>81</v>
      </c>
      <c r="B32" s="2"/>
      <c r="C32" s="2"/>
      <c r="D32" s="2"/>
      <c r="E32" s="2"/>
      <c r="F32" s="2"/>
    </row>
    <row r="33" spans="1:6" ht="15.75" x14ac:dyDescent="0.25">
      <c r="A33" s="2"/>
      <c r="B33" s="2"/>
      <c r="C33" s="2"/>
      <c r="D33" s="2"/>
      <c r="E33" s="2"/>
      <c r="F33" s="2"/>
    </row>
    <row r="34" spans="1:6" ht="15.75" x14ac:dyDescent="0.25">
      <c r="A34" s="2" t="s">
        <v>82</v>
      </c>
      <c r="B34" s="2"/>
      <c r="C34" s="2"/>
      <c r="D34" s="2"/>
      <c r="E34" s="2"/>
      <c r="F34" s="2"/>
    </row>
    <row r="35" spans="1:6" ht="15.75" x14ac:dyDescent="0.25">
      <c r="A35" s="2" t="s">
        <v>83</v>
      </c>
      <c r="B35" s="2"/>
      <c r="C35" s="2"/>
      <c r="D35" s="2"/>
      <c r="E35" s="2"/>
      <c r="F35" s="2"/>
    </row>
    <row r="36" spans="1:6" ht="15.75" x14ac:dyDescent="0.25">
      <c r="A36" s="2" t="s">
        <v>84</v>
      </c>
      <c r="B36" s="2"/>
      <c r="C36" s="2"/>
      <c r="D36" s="2"/>
      <c r="E36" s="2"/>
      <c r="F36" s="2"/>
    </row>
    <row r="37" spans="1:6" ht="15.75" x14ac:dyDescent="0.25">
      <c r="A37" s="2" t="s">
        <v>85</v>
      </c>
      <c r="B37" s="2"/>
      <c r="C37" s="2"/>
      <c r="D37" s="2"/>
      <c r="E37" s="2"/>
      <c r="F37" s="2"/>
    </row>
    <row r="38" spans="1:6" ht="15.75" x14ac:dyDescent="0.25">
      <c r="A38" s="2" t="s">
        <v>86</v>
      </c>
      <c r="B38" s="2"/>
      <c r="C38" s="2"/>
      <c r="D38" s="2"/>
      <c r="E38" s="2"/>
      <c r="F38" s="2"/>
    </row>
    <row r="39" spans="1:6" ht="15.75" x14ac:dyDescent="0.25">
      <c r="A39" s="2" t="s">
        <v>87</v>
      </c>
      <c r="B39" s="2"/>
      <c r="C39" s="2"/>
      <c r="D39" s="2"/>
      <c r="E39" s="2"/>
      <c r="F39" s="2"/>
    </row>
    <row r="40" spans="1:6" ht="15.75" x14ac:dyDescent="0.25">
      <c r="A40" s="2" t="s">
        <v>88</v>
      </c>
      <c r="B40" s="2"/>
      <c r="C40" s="2"/>
      <c r="D40" s="2"/>
      <c r="E40" s="2"/>
      <c r="F40" s="2"/>
    </row>
    <row r="41" spans="1:6" ht="15.75" x14ac:dyDescent="0.25">
      <c r="A41" s="2" t="s">
        <v>89</v>
      </c>
      <c r="B41" s="2"/>
      <c r="C41" s="2"/>
      <c r="D41" s="2"/>
      <c r="E41" s="2"/>
      <c r="F41" s="2"/>
    </row>
    <row r="42" spans="1:6" ht="15.75" x14ac:dyDescent="0.25">
      <c r="A42" s="2" t="s">
        <v>90</v>
      </c>
      <c r="B42" s="2"/>
      <c r="C42" s="2"/>
      <c r="D42" s="2"/>
      <c r="E42" s="2"/>
      <c r="F42" s="2"/>
    </row>
    <row r="43" spans="1:6" ht="15.75" x14ac:dyDescent="0.25">
      <c r="A43" s="2" t="s">
        <v>91</v>
      </c>
      <c r="B43" s="2"/>
      <c r="C43" s="2"/>
      <c r="D43" s="2"/>
      <c r="E43" s="2"/>
      <c r="F43" s="2"/>
    </row>
    <row r="44" spans="1:6" ht="15.75" x14ac:dyDescent="0.25">
      <c r="A44" s="2" t="s">
        <v>92</v>
      </c>
      <c r="B44" s="2"/>
      <c r="C44" s="2"/>
      <c r="D44" s="2"/>
      <c r="E44" s="2"/>
      <c r="F44" s="2"/>
    </row>
    <row r="45" spans="1:6" ht="15.75" x14ac:dyDescent="0.25">
      <c r="A45" s="2" t="s">
        <v>93</v>
      </c>
      <c r="B45" s="2"/>
      <c r="C45" s="2"/>
      <c r="D45" s="2"/>
      <c r="E45" s="2"/>
      <c r="F45" s="2"/>
    </row>
    <row r="46" spans="1:6" ht="15.75" x14ac:dyDescent="0.25">
      <c r="A46" s="2" t="s">
        <v>94</v>
      </c>
      <c r="B46" s="2"/>
      <c r="C46" s="2"/>
      <c r="D46" s="2"/>
      <c r="E46" s="2"/>
      <c r="F46" s="2"/>
    </row>
    <row r="47" spans="1:6" ht="15.75" x14ac:dyDescent="0.25">
      <c r="A47" s="2" t="s">
        <v>95</v>
      </c>
      <c r="B47" s="2"/>
      <c r="C47" s="2"/>
      <c r="D47" s="2"/>
      <c r="E47" s="2"/>
      <c r="F47" s="2"/>
    </row>
    <row r="48" spans="1:6" ht="15.75" x14ac:dyDescent="0.25">
      <c r="A48" s="2" t="s">
        <v>96</v>
      </c>
      <c r="B48" s="2"/>
      <c r="C48" s="2"/>
      <c r="D48" s="2"/>
      <c r="E48" s="2"/>
      <c r="F48" s="2"/>
    </row>
    <row r="49" spans="1:6" ht="15.75" x14ac:dyDescent="0.25">
      <c r="A49" s="2" t="s">
        <v>97</v>
      </c>
    </row>
    <row r="50" spans="1:6" ht="15.75" x14ac:dyDescent="0.25">
      <c r="A50" s="2" t="s">
        <v>98</v>
      </c>
    </row>
    <row r="51" spans="1:6" ht="15.75" x14ac:dyDescent="0.25">
      <c r="A51" s="2" t="s">
        <v>99</v>
      </c>
    </row>
    <row r="52" spans="1:6" ht="15.75" x14ac:dyDescent="0.25">
      <c r="A52" s="2"/>
    </row>
    <row r="53" spans="1:6" ht="15.75" x14ac:dyDescent="0.25">
      <c r="A53" s="2" t="s">
        <v>100</v>
      </c>
    </row>
    <row r="54" spans="1:6" ht="15.75" x14ac:dyDescent="0.25">
      <c r="A54" s="2" t="s">
        <v>101</v>
      </c>
    </row>
    <row r="55" spans="1:6" ht="15.75" x14ac:dyDescent="0.25">
      <c r="A55" s="2" t="s">
        <v>102</v>
      </c>
    </row>
    <row r="56" spans="1:6" ht="15.75" x14ac:dyDescent="0.25">
      <c r="A56" s="2" t="s">
        <v>103</v>
      </c>
    </row>
    <row r="59" spans="1:6" ht="15.75" x14ac:dyDescent="0.25">
      <c r="A59" s="23" t="s">
        <v>104</v>
      </c>
      <c r="B59" s="9"/>
      <c r="C59" s="9"/>
      <c r="D59" s="9"/>
      <c r="E59" s="9"/>
      <c r="F59" s="9"/>
    </row>
    <row r="60" spans="1:6" ht="15.75" x14ac:dyDescent="0.25">
      <c r="A60" s="2" t="s">
        <v>105</v>
      </c>
    </row>
    <row r="61" spans="1:6" ht="15.75" x14ac:dyDescent="0.25">
      <c r="A61" s="2" t="s">
        <v>106</v>
      </c>
    </row>
    <row r="62" spans="1:6" ht="15.75" x14ac:dyDescent="0.25">
      <c r="A62" s="2" t="s">
        <v>107</v>
      </c>
    </row>
    <row r="63" spans="1:6" ht="15.75" x14ac:dyDescent="0.25">
      <c r="A63" s="2" t="s">
        <v>106</v>
      </c>
    </row>
    <row r="64" spans="1:6" ht="15.75" x14ac:dyDescent="0.25">
      <c r="A64" s="2" t="s">
        <v>108</v>
      </c>
    </row>
    <row r="66" spans="1:1" ht="15.75" x14ac:dyDescent="0.25">
      <c r="A66" s="2" t="s">
        <v>109</v>
      </c>
    </row>
  </sheetData>
  <sheetProtection password="CC19" sheet="1" objects="1" scenarios="1"/>
  <mergeCells count="2">
    <mergeCell ref="A2:F2"/>
    <mergeCell ref="A24:F24"/>
  </mergeCells>
  <phoneticPr fontId="4" type="noConversion"/>
  <pageMargins left="0.78740157480314965" right="0.59055118110236227" top="0.59055118110236227" bottom="0.59055118110236227" header="0.51181102362204722" footer="0.51181102362204722"/>
  <pageSetup paperSize="9" scale="76"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Abrechnung</vt:lpstr>
      <vt:lpstr>Auswertung</vt:lpstr>
      <vt:lpstr>Merkblatt</vt:lpstr>
      <vt:lpstr>Abrechnung!Druckbereich</vt:lpstr>
      <vt:lpstr>Merkblatt!Druckbereich</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Ollech</dc:creator>
  <cp:keywords/>
  <dc:description/>
  <cp:lastModifiedBy>Medion</cp:lastModifiedBy>
  <cp:revision/>
  <cp:lastPrinted>2023-06-03T17:04:45Z</cp:lastPrinted>
  <dcterms:created xsi:type="dcterms:W3CDTF">2007-01-26T16:03:31Z</dcterms:created>
  <dcterms:modified xsi:type="dcterms:W3CDTF">2023-06-04T09:50:16Z</dcterms:modified>
  <cp:category/>
  <cp:contentStatus/>
</cp:coreProperties>
</file>